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42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<sst xmlns="http://schemas.openxmlformats.org/spreadsheetml/2006/main" count="330" uniqueCount="220">
  <si>
    <t>Пречистенского сельского поселения</t>
  </si>
  <si>
    <t>Ярославской области</t>
  </si>
  <si>
    <t>Наименование</t>
  </si>
  <si>
    <t>Код целевой классификации</t>
  </si>
  <si>
    <t>Вид расходов</t>
  </si>
  <si>
    <t/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</si>
  <si>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</si>
  <si>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</si>
  <si>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05.1.0000</t>
  </si>
  <si>
    <t>Мероприятия по улучшению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</si>
  <si>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05.1.7261</t>
  </si>
  <si>
    <t>Реализация мероприятий подпрограммы "Государственная поддержка молодых семей Ярославской области в приобретении (строительстве) жилья»</t>
  </si>
  <si>
    <t>Капитальные вложения в объекты недвижимого имущества государственной (муниципальной) собственности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</si>
  <si>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</si>
  <si>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05.3.9503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</si>
  <si>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</si>
  <si>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05.3.9603</t>
  </si>
  <si>
    <t>10.2.0000</t>
  </si>
  <si>
    <t>10.1.0000</t>
  </si>
  <si>
    <t>10.1.8021</t>
  </si>
  <si>
    <t>Межбюджетные трансферты</t>
  </si>
  <si>
    <t>Иные бюджетные ассигнования</t>
  </si>
  <si>
    <t>Расходы на финансирование  дорожного хозяйства за счет средств областного бюджета</t>
  </si>
  <si>
    <t>Непрограммные расходы</t>
  </si>
  <si>
    <t xml:space="preserve">Глава муниципального образования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</si>
  <si>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</si>
  <si>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Центральный аппарат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</si>
  <si>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</si>
  <si>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>Проведение выборов главы муниципального образования</t>
  </si>
  <si>
    <t>50.0.8185</t>
  </si>
  <si>
    <t>Проведение выборов в представительные органы муниципального образования</t>
  </si>
  <si>
    <t>50.0.8186</t>
  </si>
  <si>
    <t>Резервные фонды местных администраций</t>
  </si>
  <si>
    <t>Мероприятия по осуществлению первичного воинского учета на территориях, где отсутствуют военные комиссариаты</t>
  </si>
  <si>
    <t>Итого</t>
  </si>
  <si>
    <t>% исполнения</t>
  </si>
  <si>
    <r>
      <t xml:space="preserve">Приложение </t>
    </r>
    <r>
      <rPr>
        <sz val="12"/>
        <color indexed="8"/>
        <rFont val="Times New Roman"/>
        <family val="1"/>
      </rPr>
      <t>№ 2</t>
    </r>
  </si>
  <si>
    <t xml:space="preserve">Подпрограмма «Улучшение жилищных условий граждан, проживающих в сельской местности Пречистенского сельского поселения Ярославской области на 2014 год» </t>
  </si>
  <si>
    <t>Областная целевая программа "Обеспечение безопасности граждан на водных объектах "</t>
  </si>
  <si>
    <t>Подпрограмма «Профилактика терроризма и экстремизма, а также минимизации и (или) ликвидации последствий их проявления на территории Пречистенского сельского поселения Ярославской области на 2014-2015 годы»</t>
  </si>
  <si>
    <t>Реализация мероприятий подпрограммы «Профилактика терроризма и экстремизма, а также минимизации и (или) ликвидации последствий их проявления на территории Пречистенского сельского поселения на 2014-2015 годы»</t>
  </si>
  <si>
    <t xml:space="preserve"> </t>
  </si>
  <si>
    <t>Подпрограмма «Развитие органов местного самоуправления на территории Пречистенского сельского поселения Ярославской области на 2014 год»</t>
  </si>
  <si>
    <t>21.3.0000</t>
  </si>
  <si>
    <t>Реализация мероприятий областной целевой программы "Развитие органов местного самоуправления на территории Ярославской области</t>
  </si>
  <si>
    <t>21.3.7229</t>
  </si>
  <si>
    <t>Муниципальная программа "Энергосбережение и повышение энергоэффективности в Пречистенском сельском поселении Ярославской области на 2014 год"</t>
  </si>
  <si>
    <t>30.0.0000</t>
  </si>
  <si>
    <t>Общепрограммные расходы муниципальной программы «Энергосбережение и повышение энергоэффективности в Пречистенском сельском поселении Ярославской области на 2014 год»</t>
  </si>
  <si>
    <t>30.1.0000</t>
  </si>
  <si>
    <t xml:space="preserve">Реализация мероприятий муниципальной программы «Энергосбережение и повышение энергоэффективности в Пречистенском сельском поселении Ярославской области на 2014 год» </t>
  </si>
  <si>
    <t>30.1.8076</t>
  </si>
  <si>
    <t>Глава Пречистенского сельского поселения Ярославской области</t>
  </si>
  <si>
    <t>А.К. Сорокин</t>
  </si>
  <si>
    <t>Государственная поддержка молодых семей Ярославской области в приобретении (строительстве) жилья за счет средств федерального бюджета</t>
  </si>
  <si>
    <t>Расходы на развитие органов местного самоуправления на территории Ярославской области за счет средств областного бюджета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</si>
  <si>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</si>
  <si>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21.3.7228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</si>
  <si>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</si>
  <si>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Реализация мероприятий подпрограммы "Развитие органов местного самоуправления на территории Пречистенского сельского поселения Ярославской области на 2014 год"</t>
  </si>
  <si>
    <t>Подпрограмма "Переселение граждан из жилищногофонда, признанного непригодным для проживания и (или) с высоким уровнем износа в Пречистенском сельском поселении Ярославской области на 2014 год"</t>
  </si>
  <si>
    <t>05.4.0000</t>
  </si>
  <si>
    <t>Обеспечение мероприятий по переселению граждан из аварийного жилищного фонда с учетом необходимости развития малоэтажного строительсва на приобретение жилых помещений, площадь которых больше площади занимаемых помещений, за счет средств областного бюджета</t>
  </si>
  <si>
    <t>14.4.0000</t>
  </si>
  <si>
    <t>Реализация мероприятий по организации тепло-, водоснабжения и водоотведения за счет средств областного бюджета</t>
  </si>
  <si>
    <t>Межбюджетне трансферты</t>
  </si>
  <si>
    <t>14.4.7430</t>
  </si>
  <si>
    <t>21.3.8070</t>
  </si>
  <si>
    <t>Подпрограмма "Разработка программы "Программа комплексного развития систем коммунальной инфраструктуры Пречистенского сельского поселения Ярославской области на 2015 - 2027 годы"</t>
  </si>
  <si>
    <t>Реализация мероприятий по разработке программы "Программа комплексного развития систем коммунальной инфраструктуры Пречистенского сельского поселения Ярославской области на 2015 - 2027 годы"</t>
  </si>
  <si>
    <t>14.4.8064</t>
  </si>
  <si>
    <t>Закупка товаров, работ и услуг для государственных (муниципальных нужд)</t>
  </si>
  <si>
    <t xml:space="preserve">Расходы на переселение граждан из жилищного фонда, признанного непригодным для проживания, и (или) жилищного фонда с высоким уровнем износа </t>
  </si>
  <si>
    <t>05.2.7121</t>
  </si>
  <si>
    <t>к Постановлению администрации</t>
  </si>
  <si>
    <t>План 2016 год                    (руб.)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</si>
  <si>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2016-2018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</si>
  <si>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2016-2018 годы»  </t>
  </si>
  <si>
    <t xml:space="preserve">Реализация мероприятий  муниципальной программы «Информирование населения Пречистенского сельского поселения Ярославской области через средства массовой информации на 2016-2018 годы»  </t>
  </si>
  <si>
    <t>Муниципальная программа "Социальная политика Пречистенского сельского поселения Ярославской области на 2016-2018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</si>
  <si>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2016-2018 годы"</t>
  </si>
  <si>
    <t>Реализация мероприятий муниципальной программы "Социальная политика Пречистенского сельского поселения Ярославской области на 2016-2018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</si>
  <si>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2016-2018 годы"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</si>
  <si>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2016-2018  годы»</t>
  </si>
  <si>
    <t>Реализация мероприятий подпрограммы "Бюджетная поддержка молодых семей Пречистенского сельского поселения Ярославской области  в приобретении (строительстве) жилья на 2016-2018 годы»</t>
  </si>
  <si>
    <t>Подпрограмма "Переселение граждан из жилищного фонда, признанного непригодным для проживания и (или) с высоким уровнем износа  в Пречистенском сельском поселении Ярославской области на 2016 год»</t>
  </si>
  <si>
    <t>01.0.00.00000</t>
  </si>
  <si>
    <t>01.1.00.00000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</si>
  <si>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</si>
  <si>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01.1.01.00000</t>
  </si>
  <si>
    <t>01.1.01.80010</t>
  </si>
  <si>
    <t>03.0.00.00000</t>
  </si>
  <si>
    <t>03.1.00.00000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</si>
  <si>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</si>
  <si>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03.1.01.00000</t>
  </si>
  <si>
    <t>03.1.01.80060</t>
  </si>
  <si>
    <t>05.0.00.00000</t>
  </si>
  <si>
    <t>Подпрограмма: "Пенсионное обеспечение муниципальных служащих Пречистенского сельского поселения Ярославской области на 2016-2018 годы"</t>
  </si>
  <si>
    <t>03.2.00.0000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</si>
  <si>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</si>
  <si>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</si>
  <si>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 на 2016-2018 годы"</t>
  </si>
  <si>
    <t>03.2.01.80070</t>
  </si>
  <si>
    <t>05.1.00.00000</t>
  </si>
  <si>
    <t xml:space="preserve">Государственная поддержка молодых семей Пречистенского сельского поселения Ярославской области в приобретении (строительстве) жилья </t>
  </si>
  <si>
    <t>05.1.01.00000</t>
  </si>
  <si>
    <t>05.1.01.80110</t>
  </si>
  <si>
    <t>05.1.01.R0200</t>
  </si>
  <si>
    <t>Муниципальная программа "Обеспечение безопасности на территории Пречистенского сельского поселения Ярославской области на 2016-2018 годы"</t>
  </si>
  <si>
    <t>Подпрограмма «Обеспечение пожарной безопасности на территории  Пречистенского сельского поселения Ярославской области на 2016-2018 годы"</t>
  </si>
  <si>
    <t>10.0.00.00000</t>
  </si>
  <si>
    <t>10.1.00.00000</t>
  </si>
  <si>
    <t>Обеспечение требований законодательных и иных нормативных правовых актов в области пожарной безопасности по предотвращениб пожаров, обучение населения мерам пожарной безопасности</t>
  </si>
  <si>
    <t>10.1.01.00000</t>
  </si>
  <si>
    <t>Реализация мероприятий подпрограммы «Обеспечение пожарной безопасности на территории  Пречистенского сельского поселения Ярославской области на 2016-2018 годы"</t>
  </si>
  <si>
    <t>10.1.01.80210</t>
  </si>
  <si>
    <t>Подпрограмма "Обеспечение безопасности на водных объектах Пречистенского сельского поселения Ярославской области на 2016 - 2018 годы"</t>
  </si>
  <si>
    <t>10.2.00.00000</t>
  </si>
  <si>
    <t>Обеспечение безопасности, охраны жизни и здоровья людей в местах массового отдыха на водных объектах</t>
  </si>
  <si>
    <t>10.2.01.0000</t>
  </si>
  <si>
    <t>Реализиция мероприятий подпрограммы "Обеспечение безопасности на водных объектах Пречистенского сельского поселения Ярославской области на 2016 - 2018 годы"</t>
  </si>
  <si>
    <t>10.2.01.80260</t>
  </si>
  <si>
    <t>Муниципальная программа "Развитие культуры в Пречистенском сельском поселении Ярославской области на 2016-2018 годы"</t>
  </si>
  <si>
    <t>11.0.00.00000</t>
  </si>
  <si>
    <t>Общепрограммные расходы муниципальной программы "Развитие культуры в Пречистенском сельском поселении Ярославской области на 2016-2018 годы"</t>
  </si>
  <si>
    <t>11.1.00.00000</t>
  </si>
  <si>
    <t>Создание условий массового отдыха жителей и организация обустройства мест массового отдыха населения Пречистенского сельского поселения Ярославской области</t>
  </si>
  <si>
    <t>11.1.01.00000</t>
  </si>
  <si>
    <t>Реализация мероприятий муниципальной программы "Развитие культуры в Пречистенском сельском поселении Ярославской области на 2016-2018 годы"</t>
  </si>
  <si>
    <t>11.1.01.80310</t>
  </si>
  <si>
    <t>Муниципальная программа "Обращение с твёрдыми бытовыми отходами на территории Пречистенского сельского поселения Ярославской области на 2016 -2018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</si>
  <si>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на 2016-2018  годы"</t>
  </si>
  <si>
    <t>12.0.00.00000</t>
  </si>
  <si>
    <t>12.1.00.00000</t>
  </si>
  <si>
    <t>12.1.01.80360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</si>
  <si>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</si>
  <si>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13.1.01.00000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</si>
  <si>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</si>
  <si>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12.1.01.00000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</si>
  <si>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на 2016-2018 годы"</t>
  </si>
  <si>
    <t>Муниципальная программа "Развитие физической культуры и спорта в Пречистенском сельском поселении Ярославской области на 2016-2018 годы"</t>
  </si>
  <si>
    <t>13.0.00.00000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</si>
  <si>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2016-2018 годы"</t>
  </si>
  <si>
    <t>13.1.00.00000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</si>
  <si>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2016-2018 годы"</t>
  </si>
  <si>
    <t>13.1.01.80410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</si>
  <si>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2016-2018 годы"</t>
  </si>
  <si>
    <t>14.0.00.00000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</si>
  <si>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2016-2018 годы»</t>
  </si>
  <si>
    <t>14.1.00.00000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</si>
  <si>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пормам, строительных конструкций и элементов домов, находящихся в муниципальной собственности</t>
  </si>
  <si>
    <t>14.1.01.00000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</si>
  <si>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2016-2018 годы»</t>
  </si>
  <si>
    <t>14.1.01.80460</t>
  </si>
  <si>
    <t>Мероприятия по проведению капитального ремонта многоквартирных домов на территории Пречистенского сельского поселения Ярославской области на 2016-2018 годы»</t>
  </si>
  <si>
    <t>14.2.00.00000</t>
  </si>
  <si>
    <t>Соблюдение требований Законодательства  в жилищно-коммунальной сфере, взносы в Региональных фонд содействия капитальному ремонту многоквартирных домов Ярославской области на  2016-2018 годы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</si>
  <si>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2016-2018 годы</t>
  </si>
  <si>
    <t>14.2.01.00000</t>
  </si>
  <si>
    <t>14.2.01.80610</t>
  </si>
  <si>
    <t>Муниципальная программа "Поддержка малого и среднего предпринимательства в Пречистенском сельском поселении Ярославской области на 2016-2018 годы"</t>
  </si>
  <si>
    <t>15.0.00.00000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</si>
  <si>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2016-2018 годы"</t>
  </si>
  <si>
    <t>15.1.00.00000</t>
  </si>
  <si>
    <t>Информационная, финансовая,консультационная и организационная поддержка субъектов малого и среднего предпринимательства</t>
  </si>
  <si>
    <t>15.1.01.00000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</si>
  <si>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2016-2018 годы»</t>
  </si>
  <si>
    <t>15.1.01.80660</t>
  </si>
  <si>
    <t>Муниципальная программа "Эффективная власть в Пречистенском сельском поселении Ярославской области на 2016-2018 годы"</t>
  </si>
  <si>
    <t>21.0.00.00000</t>
  </si>
  <si>
    <t>Подпрограмма "Развитие муниципальной службы в Пречистенском сельском поселении Ярославской области на 2016-2018 годы"</t>
  </si>
  <si>
    <t>21.1.00.00000</t>
  </si>
  <si>
    <t>Сздание условий для развития муниципальной службы, повышение эффективности и результативности деятельности муниципальных служащих</t>
  </si>
  <si>
    <t>21.1.01.00000</t>
  </si>
  <si>
    <t>Реализация мероприятий подпрограммы "Развитие муниципальной службы в Пречистенском сельском поселении Ярославской области на 2016-2018 годы"</t>
  </si>
  <si>
    <t>21.1.01.80680</t>
  </si>
  <si>
    <t>Подпрограмма "Повышение эффективности использования муниципального имущества Пречистенского сельского поселения Ярославской области на 2016-2018 годы"</t>
  </si>
  <si>
    <t>21.2.00.00000</t>
  </si>
  <si>
    <t>Исполнение полномочий собственника имущества и полномочий в сфере земельных отношений</t>
  </si>
  <si>
    <t>21.2.01.00000</t>
  </si>
  <si>
    <t>Реализация мероприятий подпрограммы "Повышение эффективности использования муниципального имущества Пречистенского сельского поселения Ярославской области на 2016-2018 годы"</t>
  </si>
  <si>
    <t>21.2.01.80690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</si>
  <si>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2016-2018 годы"</t>
  </si>
  <si>
    <t>24.0.00.00000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</si>
  <si>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2016-2018 годы»</t>
  </si>
  <si>
    <t>24.1.00.00000</t>
  </si>
  <si>
    <t>Приведение в нормативное состояние автомобильных дорог общего пользования местного значения Первомайского муниципального района на 2016-2018 годы</t>
  </si>
  <si>
    <t>24.1.01.80710</t>
  </si>
  <si>
    <t>24.1.01.00000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</si>
  <si>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2016-2018 годы»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</si>
  <si>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2016-2018 годы»</t>
  </si>
  <si>
    <t>24.1.01.61860</t>
  </si>
  <si>
    <t>24.1.01.72440</t>
  </si>
  <si>
    <t>Муниципальная программа "Благоустройство территории Пречистенского сельского поселения Ярославской области на 2016-2018 годы"</t>
  </si>
  <si>
    <t>31.0.00.00000</t>
  </si>
  <si>
    <t>Общепрограммные расходы муниципальной программы "Благоустройство территории Пречистенского сельского поселения Ярославской области на 2016-2018 годы"</t>
  </si>
  <si>
    <t>31.3.00.00000</t>
  </si>
  <si>
    <t>Повышение уровня благоустройства и улучшения санитарного содержания населенных пуктов на территории Пречистенского сельского поселения Ярославской области</t>
  </si>
  <si>
    <t>31.3.01.00000</t>
  </si>
  <si>
    <t>Реализация мероприятий муниципальной программы "Благоустройство территории Пречистенского сельского поселения Ярославской области на 2016-2018 годы"- Организация уличного освещения, содержание и  обслуживание наружных сетей уличного освещения</t>
  </si>
  <si>
    <t>31.3.01.80810</t>
  </si>
  <si>
    <t>Реализация мероприятий муниципальной программы "Благоустройство территории Пречистенского сельского поселения Ярославской области на 2016-2018 годы"- Содержание мест захоронения</t>
  </si>
  <si>
    <t>31.3.01.80820</t>
  </si>
  <si>
    <t>31.3.01.80830</t>
  </si>
  <si>
    <t>50.0.00.00000</t>
  </si>
  <si>
    <t>50.0.00.81700</t>
  </si>
  <si>
    <t>50.0.00.81810</t>
  </si>
  <si>
    <t>50.0.00.81820</t>
  </si>
  <si>
    <t>50.0.00.81870</t>
  </si>
  <si>
    <t>50.0.00.51180</t>
  </si>
  <si>
    <t>Реализация мероприятий муниципальной программы "Благоустройство территории Пречистенского сельского поселения Ярославской области на 2016-2018 годы"- Организация и содержание прочих объектов благоустройства</t>
  </si>
  <si>
    <t>05.1.01.50200</t>
  </si>
  <si>
    <t>05.2.00.0000</t>
  </si>
  <si>
    <t>Переселение граждан из жилищного фонда, прищнанного непригодным для проживания и (или) с высоким уровнем износа</t>
  </si>
  <si>
    <t>05.2.01.00000</t>
  </si>
  <si>
    <t>Реализация мероприятий подпрограммы 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2016 год»</t>
  </si>
  <si>
    <t>05.2.01.71210</t>
  </si>
  <si>
    <t>Отчет об исполнении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за 9 месяцев 2016 года</t>
  </si>
  <si>
    <t>Факт за 9 месяцев 2016 года (руб.)</t>
  </si>
  <si>
    <t>от 20.10.2016 г. №210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</si>
</sst>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.0"/>
    <numFmt numFmtId="174" formatCode="#,##0.00[$руб.-419];[Red]&quot;-&quot;#,##0.00[$руб.-419]"/>
    <numFmt numFmtId="175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 Cyr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0" borderId="0" applyNumberFormat="0" applyBorder="0" applyProtection="0">
      <alignment/>
    </xf>
    <xf numFmtId="174" fontId="32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57" applyFont="1" applyFill="1" applyBorder="1" applyAlignment="1" applyProtection="1">
      <alignment/>
      <protection hidden="1"/>
    </xf>
    <xf numFmtId="0" fontId="3" fillId="0" borderId="10" xfId="57" applyFont="1" applyFill="1" applyBorder="1" applyAlignment="1" applyProtection="1">
      <alignment vertical="top"/>
      <protection hidden="1"/>
    </xf>
    <xf numFmtId="0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7" applyNumberFormat="1" applyFont="1" applyFill="1" applyBorder="1" applyAlignment="1" applyProtection="1">
      <alignment horizontal="left" vertical="top" wrapText="1"/>
      <protection hidden="1"/>
    </xf>
    <xf numFmtId="0" fontId="3" fillId="0" borderId="10" xfId="57" applyNumberFormat="1" applyFont="1" applyFill="1" applyBorder="1" applyAlignment="1" applyProtection="1">
      <alignment horizontal="center" vertical="top"/>
      <protection hidden="1"/>
    </xf>
    <xf numFmtId="172" fontId="3" fillId="0" borderId="10" xfId="57" applyNumberFormat="1" applyFont="1" applyFill="1" applyBorder="1" applyAlignment="1" applyProtection="1">
      <alignment horizontal="center" vertical="top"/>
      <protection hidden="1"/>
    </xf>
    <xf numFmtId="0" fontId="5" fillId="0" borderId="10" xfId="57" applyNumberFormat="1" applyFont="1" applyFill="1" applyBorder="1" applyAlignment="1" applyProtection="1">
      <alignment horizontal="left" vertical="top" wrapText="1"/>
      <protection hidden="1"/>
    </xf>
    <xf numFmtId="0" fontId="5" fillId="0" borderId="10" xfId="57" applyNumberFormat="1" applyFont="1" applyFill="1" applyBorder="1" applyAlignment="1" applyProtection="1">
      <alignment horizontal="center" vertical="top"/>
      <protection hidden="1"/>
    </xf>
    <xf numFmtId="172" fontId="5" fillId="0" borderId="10" xfId="57" applyNumberFormat="1" applyFont="1" applyFill="1" applyBorder="1" applyAlignment="1" applyProtection="1">
      <alignment horizontal="center" vertical="top"/>
      <protection hidden="1"/>
    </xf>
    <xf numFmtId="0" fontId="4" fillId="0" borderId="10" xfId="57" applyNumberFormat="1" applyFont="1" applyFill="1" applyBorder="1" applyAlignment="1" applyProtection="1">
      <alignment horizontal="left" vertical="top" wrapText="1"/>
      <protection hidden="1"/>
    </xf>
    <xf numFmtId="0" fontId="4" fillId="0" borderId="10" xfId="57" applyNumberFormat="1" applyFont="1" applyFill="1" applyBorder="1" applyAlignment="1" applyProtection="1">
      <alignment horizontal="center" vertical="top"/>
      <protection hidden="1"/>
    </xf>
    <xf numFmtId="172" fontId="4" fillId="0" borderId="10" xfId="57" applyNumberFormat="1" applyFont="1" applyFill="1" applyBorder="1" applyAlignment="1" applyProtection="1">
      <alignment horizontal="center" vertical="top"/>
      <protection hidden="1"/>
    </xf>
    <xf numFmtId="0" fontId="4" fillId="0" borderId="0" xfId="57" applyFont="1" applyFill="1" applyProtection="1">
      <alignment/>
      <protection hidden="1"/>
    </xf>
    <xf numFmtId="0" fontId="2" fillId="0" borderId="0" xfId="57" applyFont="1" applyFill="1" applyProtection="1">
      <alignment/>
      <protection hidden="1"/>
    </xf>
    <xf numFmtId="14" fontId="4" fillId="0" borderId="10" xfId="57" applyNumberFormat="1" applyFont="1" applyFill="1" applyBorder="1" applyAlignment="1" applyProtection="1">
      <alignment horizontal="center" vertical="top"/>
      <protection hidden="1"/>
    </xf>
    <xf numFmtId="0" fontId="3" fillId="33" borderId="10" xfId="57" applyNumberFormat="1" applyFont="1" applyFill="1" applyBorder="1" applyAlignment="1" applyProtection="1">
      <alignment horizontal="left" vertical="top" wrapText="1"/>
      <protection hidden="1"/>
    </xf>
    <xf numFmtId="0" fontId="3" fillId="33" borderId="10" xfId="57" applyNumberFormat="1" applyFont="1" applyFill="1" applyBorder="1" applyAlignment="1" applyProtection="1">
      <alignment horizontal="center" vertical="top"/>
      <protection hidden="1"/>
    </xf>
    <xf numFmtId="172" fontId="3" fillId="33" borderId="10" xfId="57" applyNumberFormat="1" applyFont="1" applyFill="1" applyBorder="1" applyAlignment="1" applyProtection="1">
      <alignment horizontal="center" vertical="top"/>
      <protection hidden="1"/>
    </xf>
    <xf numFmtId="0" fontId="5" fillId="33" borderId="10" xfId="57" applyNumberFormat="1" applyFont="1" applyFill="1" applyBorder="1" applyAlignment="1" applyProtection="1">
      <alignment horizontal="left" vertical="top" wrapText="1"/>
      <protection hidden="1"/>
    </xf>
    <xf numFmtId="0" fontId="5" fillId="33" borderId="10" xfId="57" applyNumberFormat="1" applyFont="1" applyFill="1" applyBorder="1" applyAlignment="1" applyProtection="1">
      <alignment horizontal="center" vertical="top"/>
      <protection hidden="1"/>
    </xf>
    <xf numFmtId="172" fontId="5" fillId="33" borderId="10" xfId="57" applyNumberFormat="1" applyFont="1" applyFill="1" applyBorder="1" applyAlignment="1" applyProtection="1">
      <alignment horizontal="center" vertical="top"/>
      <protection hidden="1"/>
    </xf>
    <xf numFmtId="0" fontId="4" fillId="33" borderId="10" xfId="57" applyNumberFormat="1" applyFont="1" applyFill="1" applyBorder="1" applyAlignment="1" applyProtection="1">
      <alignment horizontal="left" vertical="top" wrapText="1"/>
      <protection hidden="1"/>
    </xf>
    <xf numFmtId="0" fontId="4" fillId="33" borderId="10" xfId="57" applyNumberFormat="1" applyFont="1" applyFill="1" applyBorder="1" applyAlignment="1" applyProtection="1">
      <alignment horizontal="center" vertical="top"/>
      <protection hidden="1"/>
    </xf>
    <xf numFmtId="172" fontId="4" fillId="33" borderId="10" xfId="57" applyNumberFormat="1" applyFont="1" applyFill="1" applyBorder="1" applyAlignment="1" applyProtection="1">
      <alignment horizontal="center" vertical="top"/>
      <protection hidden="1"/>
    </xf>
    <xf numFmtId="4" fontId="3" fillId="33" borderId="10" xfId="57" applyNumberFormat="1" applyFont="1" applyFill="1" applyBorder="1" applyAlignment="1" applyProtection="1">
      <alignment horizontal="right" vertical="top"/>
      <protection hidden="1"/>
    </xf>
    <xf numFmtId="4" fontId="5" fillId="33" borderId="10" xfId="57" applyNumberFormat="1" applyFont="1" applyFill="1" applyBorder="1" applyAlignment="1" applyProtection="1">
      <alignment horizontal="right" vertical="top"/>
      <protection hidden="1"/>
    </xf>
    <xf numFmtId="4" fontId="4" fillId="33" borderId="10" xfId="57" applyNumberFormat="1" applyFont="1" applyFill="1" applyBorder="1" applyAlignment="1" applyProtection="1">
      <alignment horizontal="right" vertical="top"/>
      <protection hidden="1"/>
    </xf>
    <xf numFmtId="4" fontId="3" fillId="0" borderId="10" xfId="57" applyNumberFormat="1" applyFont="1" applyFill="1" applyBorder="1" applyAlignment="1" applyProtection="1">
      <alignment horizontal="right" vertical="top"/>
      <protection hidden="1"/>
    </xf>
    <xf numFmtId="4" fontId="5" fillId="0" borderId="10" xfId="57" applyNumberFormat="1" applyFont="1" applyFill="1" applyBorder="1" applyAlignment="1" applyProtection="1">
      <alignment horizontal="right" vertical="top"/>
      <protection hidden="1"/>
    </xf>
    <xf numFmtId="4" fontId="4" fillId="0" borderId="10" xfId="57" applyNumberFormat="1" applyFont="1" applyFill="1" applyBorder="1" applyAlignment="1" applyProtection="1">
      <alignment horizontal="right" vertical="top"/>
      <protection hidden="1"/>
    </xf>
    <xf numFmtId="4" fontId="3" fillId="0" borderId="10" xfId="57" applyNumberFormat="1" applyFont="1" applyFill="1" applyBorder="1" applyAlignment="1" applyProtection="1">
      <alignment/>
      <protection hidden="1"/>
    </xf>
    <xf numFmtId="49" fontId="0" fillId="0" borderId="0" xfId="0" applyNumberFormat="1" applyAlignment="1">
      <alignment horizontal="center" vertical="top"/>
    </xf>
    <xf numFmtId="173" fontId="51" fillId="0" borderId="11" xfId="58" applyNumberFormat="1" applyFont="1" applyBorder="1" applyAlignment="1">
      <alignment horizontal="center" vertical="center"/>
      <protection/>
    </xf>
    <xf numFmtId="14" fontId="5" fillId="33" borderId="10" xfId="57" applyNumberFormat="1" applyFont="1" applyFill="1" applyBorder="1" applyAlignment="1" applyProtection="1">
      <alignment horizontal="center" vertical="top"/>
      <protection hidden="1"/>
    </xf>
    <xf numFmtId="173" fontId="52" fillId="0" borderId="11" xfId="58" applyNumberFormat="1" applyFont="1" applyBorder="1" applyAlignment="1">
      <alignment horizontal="center" vertical="center"/>
      <protection/>
    </xf>
    <xf numFmtId="173" fontId="53" fillId="0" borderId="11" xfId="58" applyNumberFormat="1" applyFont="1" applyBorder="1" applyAlignment="1">
      <alignment horizontal="center" vertical="center"/>
      <protection/>
    </xf>
    <xf numFmtId="14" fontId="5" fillId="0" borderId="10" xfId="57" applyNumberFormat="1" applyFont="1" applyFill="1" applyBorder="1" applyAlignment="1" applyProtection="1">
      <alignment horizontal="center" vertical="top"/>
      <protection hidden="1"/>
    </xf>
    <xf numFmtId="14" fontId="5" fillId="0" borderId="0" xfId="57" applyNumberFormat="1" applyFont="1" applyFill="1" applyBorder="1" applyAlignment="1" applyProtection="1">
      <alignment horizontal="center" vertical="top"/>
      <protection hidden="1"/>
    </xf>
    <xf numFmtId="49" fontId="4" fillId="33" borderId="10" xfId="57" applyNumberFormat="1" applyFont="1" applyFill="1" applyBorder="1" applyAlignment="1" applyProtection="1">
      <alignment horizontal="center" vertical="top"/>
      <protection hidden="1"/>
    </xf>
    <xf numFmtId="49" fontId="4" fillId="0" borderId="10" xfId="57" applyNumberFormat="1" applyFont="1" applyFill="1" applyBorder="1" applyAlignment="1" applyProtection="1">
      <alignment horizontal="center" vertical="top"/>
      <protection hidden="1"/>
    </xf>
    <xf numFmtId="0" fontId="5" fillId="33" borderId="0" xfId="57" applyNumberFormat="1" applyFont="1" applyFill="1" applyBorder="1" applyAlignment="1" applyProtection="1">
      <alignment horizontal="center" vertical="top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7" applyNumberFormat="1" applyFont="1" applyFill="1" applyBorder="1" applyAlignment="1" applyProtection="1">
      <alignment horizontal="center" vertical="top"/>
      <protection hidden="1"/>
    </xf>
    <xf numFmtId="0" fontId="4" fillId="33" borderId="12" xfId="57" applyNumberFormat="1" applyFont="1" applyFill="1" applyBorder="1" applyAlignment="1" applyProtection="1">
      <alignment horizontal="center" vertical="top"/>
      <protection hidden="1"/>
    </xf>
    <xf numFmtId="49" fontId="54" fillId="0" borderId="0" xfId="0" applyNumberFormat="1" applyFont="1" applyAlignment="1">
      <alignment horizontal="center" vertical="top"/>
    </xf>
    <xf numFmtId="49" fontId="55" fillId="0" borderId="10" xfId="0" applyNumberFormat="1" applyFont="1" applyBorder="1" applyAlignment="1">
      <alignment horizontal="center" vertical="top"/>
    </xf>
    <xf numFmtId="49" fontId="55" fillId="0" borderId="0" xfId="0" applyNumberFormat="1" applyFont="1" applyAlignment="1">
      <alignment horizontal="center" vertical="top"/>
    </xf>
    <xf numFmtId="49" fontId="55" fillId="0" borderId="0" xfId="0" applyNumberFormat="1" applyFont="1" applyFill="1" applyAlignment="1">
      <alignment horizontal="center" vertical="top"/>
    </xf>
    <xf numFmtId="49" fontId="56" fillId="0" borderId="10" xfId="0" applyNumberFormat="1" applyFont="1" applyBorder="1" applyAlignment="1">
      <alignment horizontal="center" vertical="top"/>
    </xf>
    <xf numFmtId="4" fontId="4" fillId="0" borderId="10" xfId="57" applyNumberFormat="1" applyFont="1" applyFill="1" applyBorder="1" applyAlignment="1" applyProtection="1">
      <alignment horizontal="center" vertical="top"/>
      <protection hidden="1"/>
    </xf>
    <xf numFmtId="4" fontId="5" fillId="0" borderId="10" xfId="57" applyNumberFormat="1" applyFont="1" applyFill="1" applyBorder="1" applyAlignment="1" applyProtection="1">
      <alignment horizontal="center" vertical="top"/>
      <protection hidden="1"/>
    </xf>
    <xf numFmtId="4" fontId="4" fillId="33" borderId="10" xfId="57" applyNumberFormat="1" applyFont="1" applyFill="1" applyBorder="1" applyAlignment="1" applyProtection="1">
      <alignment horizontal="center" vertical="top"/>
      <protection hidden="1"/>
    </xf>
    <xf numFmtId="0" fontId="4" fillId="0" borderId="0" xfId="57" applyNumberFormat="1" applyFont="1" applyFill="1" applyBorder="1" applyAlignment="1" applyProtection="1">
      <alignment horizontal="left" vertical="top" wrapText="1"/>
      <protection hidden="1"/>
    </xf>
    <xf numFmtId="0" fontId="3" fillId="0" borderId="0" xfId="57" applyFont="1" applyFill="1" applyAlignment="1" applyProtection="1">
      <alignment horizontal="center" vertical="distributed"/>
      <protection hidden="1"/>
    </xf>
    <xf numFmtId="0" fontId="4" fillId="0" borderId="0" xfId="57" applyFont="1" applyFill="1" applyAlignment="1" applyProtection="1">
      <alignment horizontal="right" vertical="center"/>
      <protection hidden="1"/>
    </xf>
    <xf numFmtId="0" fontId="4" fillId="0" borderId="0" xfId="57" applyFont="1" applyFill="1" applyAlignment="1" applyProtection="1">
      <alignment horizontal="right" vertical="center" wrapText="1"/>
      <protection hidden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zoomScalePageLayoutView="0" workbookViewId="0" topLeftCell="A143">
      <selection activeCell="E148" sqref="E148"/>
    </sheetView>
  </sheetViews>
  <sheetFormatPr defaultColWidth="9.140625" defaultRowHeight="15"/>
  <cols>
    <col min="1" max="1" width="64.00390625" style="0" customWidth="1"/>
    <col min="2" max="2" width="14.8515625" style="0" customWidth="1"/>
    <col min="3" max="3" width="8.140625" style="0" customWidth="1"/>
    <col min="4" max="4" width="15.7109375" style="0" customWidth="1"/>
    <col min="5" max="5" width="14.00390625" style="0" customWidth="1"/>
    <col min="6" max="6" width="13.00390625" style="0" customWidth="1"/>
  </cols>
  <sheetData>
    <row r="1" spans="1:6" ht="15.75">
      <c r="A1" s="14"/>
      <c r="B1" s="56" t="s">
        <v>36</v>
      </c>
      <c r="C1" s="56"/>
      <c r="D1" s="56"/>
      <c r="E1" s="56"/>
      <c r="F1" s="56"/>
    </row>
    <row r="2" spans="1:6" ht="15.75">
      <c r="A2" s="14"/>
      <c r="B2" s="57" t="s">
        <v>74</v>
      </c>
      <c r="C2" s="57"/>
      <c r="D2" s="57"/>
      <c r="E2" s="57"/>
      <c r="F2" s="57"/>
    </row>
    <row r="3" spans="1:6" ht="15.75">
      <c r="A3" s="14"/>
      <c r="B3" s="57" t="s">
        <v>0</v>
      </c>
      <c r="C3" s="57"/>
      <c r="D3" s="57"/>
      <c r="E3" s="57"/>
      <c r="F3" s="57"/>
    </row>
    <row r="4" spans="1:6" ht="15.75" customHeight="1">
      <c r="A4" s="14"/>
      <c r="B4" s="57" t="s">
        <v>1</v>
      </c>
      <c r="C4" s="57"/>
      <c r="D4" s="57"/>
      <c r="E4" s="57"/>
      <c r="F4" s="57"/>
    </row>
    <row r="5" spans="1:6" ht="15.75">
      <c r="A5" s="14"/>
      <c r="B5" s="56" t="s">
        <v>219</v>
      </c>
      <c r="C5" s="56"/>
      <c r="D5" s="56"/>
      <c r="E5" s="56"/>
      <c r="F5" s="56"/>
    </row>
    <row r="6" spans="1:6" ht="15">
      <c r="A6" s="55" t="s">
        <v>217</v>
      </c>
      <c r="B6" s="55"/>
      <c r="C6" s="55"/>
      <c r="D6" s="55"/>
      <c r="E6" s="55"/>
      <c r="F6" s="55"/>
    </row>
    <row r="7" spans="1:6" ht="39" customHeight="1">
      <c r="A7" s="55"/>
      <c r="B7" s="55"/>
      <c r="C7" s="55"/>
      <c r="D7" s="55"/>
      <c r="E7" s="55"/>
      <c r="F7" s="55"/>
    </row>
    <row r="8" spans="1:4" ht="15">
      <c r="A8" s="15"/>
      <c r="B8" s="15"/>
      <c r="C8" s="15"/>
      <c r="D8" s="15"/>
    </row>
    <row r="9" spans="1:6" ht="63">
      <c r="A9" s="4" t="s">
        <v>2</v>
      </c>
      <c r="B9" s="4" t="s">
        <v>3</v>
      </c>
      <c r="C9" s="4" t="s">
        <v>4</v>
      </c>
      <c r="D9" s="4" t="s">
        <v>75</v>
      </c>
      <c r="E9" s="4" t="s">
        <v>218</v>
      </c>
      <c r="F9" s="4" t="s">
        <v>35</v>
      </c>
    </row>
    <row r="10" spans="1:6" ht="50.25" customHeight="1">
      <c r="A10" s="17" t="s">
        <v>76</v>
      </c>
      <c r="B10" s="18" t="s">
        <v>86</v>
      </c>
      <c r="C10" s="19" t="s">
        <v>5</v>
      </c>
      <c r="D10" s="26">
        <f>D11</f>
        <v>175000</v>
      </c>
      <c r="E10" s="26">
        <f>E11</f>
        <v>101048</v>
      </c>
      <c r="F10" s="34">
        <f aca="true" t="shared" si="0" ref="F10:F57">E10/D10*100</f>
        <v>57.74171428571429</v>
      </c>
    </row>
    <row r="11" spans="1:6" ht="66" customHeight="1">
      <c r="A11" s="20" t="s">
        <v>77</v>
      </c>
      <c r="B11" s="21" t="s">
        <v>87</v>
      </c>
      <c r="C11" s="22" t="s">
        <v>5</v>
      </c>
      <c r="D11" s="27">
        <f>D13</f>
        <v>175000</v>
      </c>
      <c r="E11" s="27">
        <f>E13</f>
        <v>101048</v>
      </c>
      <c r="F11" s="34">
        <f t="shared" si="0"/>
        <v>57.74171428571429</v>
      </c>
    </row>
    <row r="12" spans="1:6" s="1" customFormat="1" ht="66" customHeight="1">
      <c r="A12" s="20" t="s">
        <v>88</v>
      </c>
      <c r="B12" s="42" t="s">
        <v>89</v>
      </c>
      <c r="C12" s="22"/>
      <c r="D12" s="27">
        <f>D13</f>
        <v>175000</v>
      </c>
      <c r="E12" s="27">
        <f>E13</f>
        <v>101048</v>
      </c>
      <c r="F12" s="34">
        <f t="shared" si="0"/>
        <v>57.74171428571429</v>
      </c>
    </row>
    <row r="13" spans="1:6" ht="67.5" customHeight="1">
      <c r="A13" s="23" t="s">
        <v>78</v>
      </c>
      <c r="B13" s="43" t="s">
        <v>90</v>
      </c>
      <c r="C13" s="25" t="s">
        <v>5</v>
      </c>
      <c r="D13" s="28">
        <f>D14</f>
        <v>175000</v>
      </c>
      <c r="E13" s="28">
        <f>E14</f>
        <v>101048</v>
      </c>
      <c r="F13" s="34">
        <f t="shared" si="0"/>
        <v>57.74171428571429</v>
      </c>
    </row>
    <row r="14" spans="1:6" ht="41.25" customHeight="1">
      <c r="A14" s="23" t="s">
        <v>6</v>
      </c>
      <c r="B14" s="24" t="s">
        <v>5</v>
      </c>
      <c r="C14" s="25">
        <v>200</v>
      </c>
      <c r="D14" s="28">
        <v>175000</v>
      </c>
      <c r="E14" s="28">
        <v>101048</v>
      </c>
      <c r="F14" s="34">
        <f t="shared" si="0"/>
        <v>57.74171428571429</v>
      </c>
    </row>
    <row r="15" spans="1:6" ht="59.25" customHeight="1">
      <c r="A15" s="5" t="s">
        <v>79</v>
      </c>
      <c r="B15" s="6" t="s">
        <v>91</v>
      </c>
      <c r="C15" s="7" t="s">
        <v>5</v>
      </c>
      <c r="D15" s="29">
        <f>D16+D21</f>
        <v>345000</v>
      </c>
      <c r="E15" s="29">
        <f>E16+E21</f>
        <v>234196.55</v>
      </c>
      <c r="F15" s="34">
        <f t="shared" si="0"/>
        <v>67.8830579710145</v>
      </c>
    </row>
    <row r="16" spans="1:6" ht="56.25" customHeight="1">
      <c r="A16" s="8" t="s">
        <v>80</v>
      </c>
      <c r="B16" s="9" t="s">
        <v>92</v>
      </c>
      <c r="C16" s="10" t="s">
        <v>5</v>
      </c>
      <c r="D16" s="30">
        <f>D17</f>
        <v>310000</v>
      </c>
      <c r="E16" s="30">
        <f>E17</f>
        <v>213479.55</v>
      </c>
      <c r="F16" s="34">
        <f t="shared" si="0"/>
        <v>68.86437096774193</v>
      </c>
    </row>
    <row r="17" spans="1:6" s="1" customFormat="1" ht="83.25" customHeight="1">
      <c r="A17" s="8" t="s">
        <v>93</v>
      </c>
      <c r="B17" s="9" t="s">
        <v>94</v>
      </c>
      <c r="C17" s="10"/>
      <c r="D17" s="30">
        <f>D18</f>
        <v>310000</v>
      </c>
      <c r="E17" s="30">
        <f>E18</f>
        <v>213479.55</v>
      </c>
      <c r="F17" s="34">
        <f t="shared" si="0"/>
        <v>68.86437096774193</v>
      </c>
    </row>
    <row r="18" spans="1:6" ht="56.25" customHeight="1">
      <c r="A18" s="11" t="s">
        <v>81</v>
      </c>
      <c r="B18" s="33" t="s">
        <v>95</v>
      </c>
      <c r="C18" s="13" t="s">
        <v>5</v>
      </c>
      <c r="D18" s="31">
        <f>D19+D20</f>
        <v>310000</v>
      </c>
      <c r="E18" s="31">
        <f>E19+E20</f>
        <v>213479.55</v>
      </c>
      <c r="F18" s="34">
        <f t="shared" si="0"/>
        <v>68.86437096774193</v>
      </c>
    </row>
    <row r="19" spans="1:6" ht="35.25" customHeight="1">
      <c r="A19" s="23" t="s">
        <v>6</v>
      </c>
      <c r="B19" s="16"/>
      <c r="C19" s="25">
        <v>200</v>
      </c>
      <c r="D19" s="31">
        <v>250000</v>
      </c>
      <c r="E19" s="31">
        <v>175576</v>
      </c>
      <c r="F19" s="34">
        <f t="shared" si="0"/>
        <v>70.2304</v>
      </c>
    </row>
    <row r="20" spans="1:6" ht="26.25" customHeight="1">
      <c r="A20" s="11" t="s">
        <v>7</v>
      </c>
      <c r="B20" s="12" t="s">
        <v>5</v>
      </c>
      <c r="C20" s="13">
        <v>300</v>
      </c>
      <c r="D20" s="31">
        <v>60000</v>
      </c>
      <c r="E20" s="31">
        <v>37903.55</v>
      </c>
      <c r="F20" s="34">
        <f t="shared" si="0"/>
        <v>63.17258333333334</v>
      </c>
    </row>
    <row r="21" spans="1:6" s="1" customFormat="1" ht="49.5" customHeight="1">
      <c r="A21" s="8" t="s">
        <v>97</v>
      </c>
      <c r="B21" s="12" t="s">
        <v>98</v>
      </c>
      <c r="C21" s="13"/>
      <c r="D21" s="31">
        <f>D22</f>
        <v>35000</v>
      </c>
      <c r="E21" s="31">
        <f>E22</f>
        <v>20717</v>
      </c>
      <c r="F21" s="34">
        <v>0</v>
      </c>
    </row>
    <row r="22" spans="1:6" s="1" customFormat="1" ht="47.25" customHeight="1">
      <c r="A22" s="11" t="s">
        <v>99</v>
      </c>
      <c r="B22" s="12" t="s">
        <v>100</v>
      </c>
      <c r="C22" s="13"/>
      <c r="D22" s="31">
        <f>D24</f>
        <v>35000</v>
      </c>
      <c r="E22" s="31">
        <f>E24</f>
        <v>20717</v>
      </c>
      <c r="F22" s="34">
        <f t="shared" si="0"/>
        <v>59.191428571428574</v>
      </c>
    </row>
    <row r="23" spans="1:6" s="1" customFormat="1" ht="48.75" customHeight="1">
      <c r="A23" s="11" t="s">
        <v>101</v>
      </c>
      <c r="B23" s="12" t="s">
        <v>102</v>
      </c>
      <c r="C23" s="13"/>
      <c r="D23" s="31">
        <f>D24</f>
        <v>35000</v>
      </c>
      <c r="E23" s="31">
        <f>E24</f>
        <v>20717</v>
      </c>
      <c r="F23" s="34">
        <f t="shared" si="0"/>
        <v>59.191428571428574</v>
      </c>
    </row>
    <row r="24" spans="1:6" s="1" customFormat="1" ht="26.25" customHeight="1">
      <c r="A24" s="11" t="s">
        <v>7</v>
      </c>
      <c r="B24" s="12"/>
      <c r="C24" s="13">
        <v>300</v>
      </c>
      <c r="D24" s="31">
        <v>35000</v>
      </c>
      <c r="E24" s="31">
        <v>20717</v>
      </c>
      <c r="F24" s="34">
        <f t="shared" si="0"/>
        <v>59.191428571428574</v>
      </c>
    </row>
    <row r="25" spans="1:6" ht="49.5" customHeight="1">
      <c r="A25" s="5" t="s">
        <v>82</v>
      </c>
      <c r="B25" s="6" t="s">
        <v>96</v>
      </c>
      <c r="C25" s="7" t="s">
        <v>5</v>
      </c>
      <c r="D25" s="29">
        <f>D29+D26+D37+D47</f>
        <v>10130333.08</v>
      </c>
      <c r="E25" s="29">
        <f>E29+E26+E37+E47</f>
        <v>9603798.6</v>
      </c>
      <c r="F25" s="34">
        <f t="shared" si="0"/>
        <v>94.80239715869243</v>
      </c>
    </row>
    <row r="26" spans="1:6" ht="63.75" customHeight="1" hidden="1">
      <c r="A26" s="8" t="s">
        <v>37</v>
      </c>
      <c r="B26" s="9" t="s">
        <v>8</v>
      </c>
      <c r="C26" s="10" t="s">
        <v>5</v>
      </c>
      <c r="D26" s="30">
        <f>D27</f>
        <v>0</v>
      </c>
      <c r="E26" s="28">
        <f>E27</f>
        <v>0</v>
      </c>
      <c r="F26" s="34" t="e">
        <f t="shared" si="0"/>
        <v>#DIV/0!</v>
      </c>
    </row>
    <row r="27" spans="1:6" ht="68.25" customHeight="1" hidden="1">
      <c r="A27" s="11" t="s">
        <v>9</v>
      </c>
      <c r="B27" s="33" t="s">
        <v>10</v>
      </c>
      <c r="C27" s="13"/>
      <c r="D27" s="31">
        <f>D28</f>
        <v>0</v>
      </c>
      <c r="E27" s="28">
        <f>E28</f>
        <v>0</v>
      </c>
      <c r="F27" s="34" t="e">
        <f t="shared" si="0"/>
        <v>#DIV/0!</v>
      </c>
    </row>
    <row r="28" spans="1:6" ht="26.25" customHeight="1" hidden="1">
      <c r="A28" s="11" t="s">
        <v>7</v>
      </c>
      <c r="B28" s="12" t="s">
        <v>5</v>
      </c>
      <c r="C28" s="25">
        <v>300</v>
      </c>
      <c r="D28" s="31">
        <v>0</v>
      </c>
      <c r="E28" s="31">
        <v>0</v>
      </c>
      <c r="F28" s="34" t="e">
        <f t="shared" si="0"/>
        <v>#DIV/0!</v>
      </c>
    </row>
    <row r="29" spans="1:6" ht="58.5" customHeight="1">
      <c r="A29" s="8" t="s">
        <v>83</v>
      </c>
      <c r="B29" s="9" t="s">
        <v>103</v>
      </c>
      <c r="C29" s="10" t="s">
        <v>5</v>
      </c>
      <c r="D29" s="30">
        <f>D31+D33+D35</f>
        <v>1826687.08</v>
      </c>
      <c r="E29" s="28">
        <f>E31+E33+E35</f>
        <v>1300152.6</v>
      </c>
      <c r="F29" s="34">
        <f t="shared" si="0"/>
        <v>71.17544182772673</v>
      </c>
    </row>
    <row r="30" spans="1:6" s="1" customFormat="1" ht="58.5" customHeight="1">
      <c r="A30" s="8" t="s">
        <v>104</v>
      </c>
      <c r="B30" s="9" t="s">
        <v>105</v>
      </c>
      <c r="C30" s="10"/>
      <c r="D30" s="30">
        <f>D31</f>
        <v>675011.84</v>
      </c>
      <c r="E30" s="30">
        <f>E31+E33+E35</f>
        <v>1300152.6</v>
      </c>
      <c r="F30" s="34">
        <f t="shared" si="0"/>
        <v>192.61182144597643</v>
      </c>
    </row>
    <row r="31" spans="1:6" ht="69" customHeight="1">
      <c r="A31" s="11" t="s">
        <v>84</v>
      </c>
      <c r="B31" s="33" t="s">
        <v>106</v>
      </c>
      <c r="C31" s="13" t="s">
        <v>5</v>
      </c>
      <c r="D31" s="31">
        <f>D32</f>
        <v>675011.84</v>
      </c>
      <c r="E31" s="31">
        <f>E32</f>
        <v>411744.6</v>
      </c>
      <c r="F31" s="34">
        <f t="shared" si="0"/>
        <v>60.99813004761516</v>
      </c>
    </row>
    <row r="32" spans="1:6" ht="22.5" customHeight="1">
      <c r="A32" s="11" t="s">
        <v>7</v>
      </c>
      <c r="B32" s="12" t="s">
        <v>5</v>
      </c>
      <c r="C32" s="13">
        <v>300</v>
      </c>
      <c r="D32" s="31">
        <v>675011.84</v>
      </c>
      <c r="E32" s="31">
        <v>411744.6</v>
      </c>
      <c r="F32" s="34">
        <f t="shared" si="0"/>
        <v>60.99813004761516</v>
      </c>
    </row>
    <row r="33" spans="1:6" ht="54.75" customHeight="1">
      <c r="A33" s="11" t="s">
        <v>11</v>
      </c>
      <c r="B33" s="33" t="s">
        <v>107</v>
      </c>
      <c r="C33" s="13" t="s">
        <v>5</v>
      </c>
      <c r="D33" s="31">
        <f>D34</f>
        <v>675011.84</v>
      </c>
      <c r="E33" s="28">
        <f>E34</f>
        <v>411744.6</v>
      </c>
      <c r="F33" s="34">
        <f t="shared" si="0"/>
        <v>60.99813004761516</v>
      </c>
    </row>
    <row r="34" spans="1:6" ht="20.25" customHeight="1">
      <c r="A34" s="11" t="s">
        <v>7</v>
      </c>
      <c r="B34" s="12" t="s">
        <v>5</v>
      </c>
      <c r="C34" s="13">
        <v>300</v>
      </c>
      <c r="D34" s="31">
        <v>675011.84</v>
      </c>
      <c r="E34" s="31">
        <v>411744.6</v>
      </c>
      <c r="F34" s="34">
        <f t="shared" si="0"/>
        <v>60.99813004761516</v>
      </c>
    </row>
    <row r="35" spans="1:6" s="1" customFormat="1" ht="49.5" customHeight="1">
      <c r="A35" s="11" t="s">
        <v>54</v>
      </c>
      <c r="B35" s="33" t="s">
        <v>211</v>
      </c>
      <c r="C35" s="13"/>
      <c r="D35" s="31">
        <f>D36</f>
        <v>476663.4</v>
      </c>
      <c r="E35" s="31">
        <f>E36</f>
        <v>476663.4</v>
      </c>
      <c r="F35" s="51">
        <f>F36</f>
        <v>100</v>
      </c>
    </row>
    <row r="36" spans="1:6" s="1" customFormat="1" ht="20.25" customHeight="1">
      <c r="A36" s="11" t="s">
        <v>7</v>
      </c>
      <c r="B36" s="12"/>
      <c r="C36" s="13">
        <v>300</v>
      </c>
      <c r="D36" s="31">
        <v>476663.4</v>
      </c>
      <c r="E36" s="31">
        <v>476663.4</v>
      </c>
      <c r="F36" s="34">
        <f t="shared" si="0"/>
        <v>100</v>
      </c>
    </row>
    <row r="37" spans="1:6" ht="72" customHeight="1">
      <c r="A37" s="8" t="s">
        <v>85</v>
      </c>
      <c r="B37" s="9" t="s">
        <v>212</v>
      </c>
      <c r="C37" s="10" t="s">
        <v>5</v>
      </c>
      <c r="D37" s="30">
        <f>D39+D48</f>
        <v>8303646</v>
      </c>
      <c r="E37" s="30">
        <f>E39+E48</f>
        <v>8303646</v>
      </c>
      <c r="F37" s="52">
        <f>F39+F48</f>
        <v>100</v>
      </c>
    </row>
    <row r="38" spans="1:6" s="1" customFormat="1" ht="46.5" customHeight="1">
      <c r="A38" s="8" t="s">
        <v>213</v>
      </c>
      <c r="B38" s="9" t="s">
        <v>214</v>
      </c>
      <c r="C38" s="10"/>
      <c r="D38" s="30">
        <f aca="true" t="shared" si="1" ref="D38:F39">D39</f>
        <v>8303646</v>
      </c>
      <c r="E38" s="30">
        <f t="shared" si="1"/>
        <v>8303646</v>
      </c>
      <c r="F38" s="52">
        <f t="shared" si="1"/>
        <v>100</v>
      </c>
    </row>
    <row r="39" spans="1:6" ht="83.25" customHeight="1">
      <c r="A39" s="11" t="s">
        <v>215</v>
      </c>
      <c r="B39" s="33" t="s">
        <v>216</v>
      </c>
      <c r="C39" s="13" t="s">
        <v>5</v>
      </c>
      <c r="D39" s="31">
        <f t="shared" si="1"/>
        <v>8303646</v>
      </c>
      <c r="E39" s="28">
        <f t="shared" si="1"/>
        <v>8303646</v>
      </c>
      <c r="F39" s="53">
        <f t="shared" si="1"/>
        <v>100</v>
      </c>
    </row>
    <row r="40" spans="1:6" ht="35.25" customHeight="1">
      <c r="A40" s="11" t="s">
        <v>12</v>
      </c>
      <c r="B40" s="12" t="s">
        <v>5</v>
      </c>
      <c r="C40" s="13">
        <v>400</v>
      </c>
      <c r="D40" s="31">
        <v>8303646</v>
      </c>
      <c r="E40" s="31">
        <v>8303646</v>
      </c>
      <c r="F40" s="34">
        <f t="shared" si="0"/>
        <v>100</v>
      </c>
    </row>
    <row r="41" spans="1:6" s="1" customFormat="1" ht="83.25" customHeight="1" hidden="1">
      <c r="A41" s="11" t="s">
        <v>62</v>
      </c>
      <c r="B41" s="16">
        <v>2594748</v>
      </c>
      <c r="C41" s="13"/>
      <c r="D41" s="31">
        <v>0</v>
      </c>
      <c r="E41" s="31">
        <v>0</v>
      </c>
      <c r="F41" s="34" t="e">
        <f t="shared" si="0"/>
        <v>#DIV/0!</v>
      </c>
    </row>
    <row r="42" spans="1:6" s="1" customFormat="1" ht="35.25" customHeight="1" hidden="1">
      <c r="A42" s="11" t="s">
        <v>12</v>
      </c>
      <c r="B42" s="12"/>
      <c r="C42" s="13">
        <v>400</v>
      </c>
      <c r="D42" s="31">
        <v>0</v>
      </c>
      <c r="E42" s="31">
        <v>0</v>
      </c>
      <c r="F42" s="34" t="e">
        <f t="shared" si="0"/>
        <v>#DIV/0!</v>
      </c>
    </row>
    <row r="43" spans="1:6" ht="102.75" customHeight="1" hidden="1">
      <c r="A43" s="11" t="s">
        <v>13</v>
      </c>
      <c r="B43" s="33" t="s">
        <v>14</v>
      </c>
      <c r="C43" s="13"/>
      <c r="D43" s="31">
        <v>0</v>
      </c>
      <c r="E43" s="28">
        <v>0</v>
      </c>
      <c r="F43" s="34" t="e">
        <f t="shared" si="0"/>
        <v>#DIV/0!</v>
      </c>
    </row>
    <row r="44" spans="1:6" ht="43.5" customHeight="1" hidden="1">
      <c r="A44" s="11" t="s">
        <v>12</v>
      </c>
      <c r="B44" s="12"/>
      <c r="C44" s="13">
        <v>400</v>
      </c>
      <c r="D44" s="31">
        <v>0</v>
      </c>
      <c r="E44" s="31">
        <v>0</v>
      </c>
      <c r="F44" s="34" t="e">
        <f t="shared" si="0"/>
        <v>#DIV/0!</v>
      </c>
    </row>
    <row r="45" spans="1:6" ht="72" customHeight="1" hidden="1">
      <c r="A45" s="11" t="s">
        <v>15</v>
      </c>
      <c r="B45" s="33" t="s">
        <v>16</v>
      </c>
      <c r="C45" s="13"/>
      <c r="D45" s="31">
        <v>0</v>
      </c>
      <c r="E45" s="28">
        <v>0</v>
      </c>
      <c r="F45" s="34" t="e">
        <f t="shared" si="0"/>
        <v>#DIV/0!</v>
      </c>
    </row>
    <row r="46" spans="1:6" ht="38.25" customHeight="1" hidden="1">
      <c r="A46" s="11" t="s">
        <v>12</v>
      </c>
      <c r="B46" s="12"/>
      <c r="C46" s="13">
        <v>400</v>
      </c>
      <c r="D46" s="31">
        <v>0</v>
      </c>
      <c r="E46" s="31">
        <v>0</v>
      </c>
      <c r="F46" s="34" t="e">
        <f t="shared" si="0"/>
        <v>#DIV/0!</v>
      </c>
    </row>
    <row r="47" spans="1:6" s="1" customFormat="1" ht="68.25" customHeight="1" hidden="1">
      <c r="A47" s="11" t="s">
        <v>60</v>
      </c>
      <c r="B47" s="12" t="s">
        <v>61</v>
      </c>
      <c r="C47" s="13"/>
      <c r="D47" s="31">
        <v>0</v>
      </c>
      <c r="E47" s="31">
        <v>0</v>
      </c>
      <c r="F47" s="34" t="e">
        <f t="shared" si="0"/>
        <v>#DIV/0!</v>
      </c>
    </row>
    <row r="48" spans="1:6" s="1" customFormat="1" ht="54" customHeight="1" hidden="1">
      <c r="A48" s="11" t="s">
        <v>72</v>
      </c>
      <c r="B48" s="41" t="s">
        <v>73</v>
      </c>
      <c r="C48" s="13"/>
      <c r="D48" s="31">
        <f>D49</f>
        <v>0</v>
      </c>
      <c r="E48" s="31">
        <v>0</v>
      </c>
      <c r="F48" s="34">
        <v>0</v>
      </c>
    </row>
    <row r="49" spans="1:6" s="1" customFormat="1" ht="38.25" customHeight="1" hidden="1">
      <c r="A49" s="11" t="s">
        <v>12</v>
      </c>
      <c r="B49" s="12"/>
      <c r="C49" s="13">
        <v>400</v>
      </c>
      <c r="D49" s="31">
        <v>0</v>
      </c>
      <c r="E49" s="31">
        <v>0</v>
      </c>
      <c r="F49" s="34">
        <v>0</v>
      </c>
    </row>
    <row r="50" spans="1:6" ht="48.75" customHeight="1">
      <c r="A50" s="5" t="s">
        <v>108</v>
      </c>
      <c r="B50" s="6" t="s">
        <v>110</v>
      </c>
      <c r="C50" s="7" t="s">
        <v>5</v>
      </c>
      <c r="D50" s="29">
        <f>D52+D55</f>
        <v>332000</v>
      </c>
      <c r="E50" s="29">
        <f>E52+E55+E59</f>
        <v>157500</v>
      </c>
      <c r="F50" s="34">
        <f t="shared" si="0"/>
        <v>47.43975903614458</v>
      </c>
    </row>
    <row r="51" spans="1:6" ht="66" customHeight="1" hidden="1">
      <c r="A51" s="8" t="s">
        <v>38</v>
      </c>
      <c r="B51" s="9" t="s">
        <v>17</v>
      </c>
      <c r="C51" s="13"/>
      <c r="D51" s="31"/>
      <c r="E51" s="28">
        <f>E52</f>
        <v>0</v>
      </c>
      <c r="F51" s="34" t="e">
        <f t="shared" si="0"/>
        <v>#DIV/0!</v>
      </c>
    </row>
    <row r="52" spans="1:6" ht="68.25" customHeight="1" hidden="1">
      <c r="A52" s="8" t="s">
        <v>39</v>
      </c>
      <c r="B52" s="9" t="s">
        <v>18</v>
      </c>
      <c r="C52" s="10" t="s">
        <v>5</v>
      </c>
      <c r="D52" s="30">
        <v>0</v>
      </c>
      <c r="E52" s="28">
        <v>0</v>
      </c>
      <c r="F52" s="34" t="e">
        <f t="shared" si="0"/>
        <v>#DIV/0!</v>
      </c>
    </row>
    <row r="53" spans="1:6" ht="74.25" customHeight="1" hidden="1">
      <c r="A53" s="11" t="s">
        <v>40</v>
      </c>
      <c r="B53" s="33" t="s">
        <v>19</v>
      </c>
      <c r="C53" s="13" t="s">
        <v>5</v>
      </c>
      <c r="D53" s="31">
        <v>0</v>
      </c>
      <c r="E53" s="31">
        <v>0</v>
      </c>
      <c r="F53" s="34" t="e">
        <f t="shared" si="0"/>
        <v>#DIV/0!</v>
      </c>
    </row>
    <row r="54" spans="1:6" ht="39.75" customHeight="1" hidden="1">
      <c r="A54" s="11" t="s">
        <v>6</v>
      </c>
      <c r="B54" s="12" t="s">
        <v>5</v>
      </c>
      <c r="C54" s="13">
        <v>200</v>
      </c>
      <c r="D54" s="31">
        <v>0</v>
      </c>
      <c r="E54" s="28">
        <v>0</v>
      </c>
      <c r="F54" s="34" t="e">
        <f t="shared" si="0"/>
        <v>#DIV/0!</v>
      </c>
    </row>
    <row r="55" spans="1:6" ht="57" customHeight="1">
      <c r="A55" s="8" t="s">
        <v>109</v>
      </c>
      <c r="B55" s="9" t="s">
        <v>111</v>
      </c>
      <c r="C55" s="10" t="s">
        <v>5</v>
      </c>
      <c r="D55" s="30">
        <f>D57+D59</f>
        <v>332000</v>
      </c>
      <c r="E55" s="30">
        <f>E57+E59</f>
        <v>157500</v>
      </c>
      <c r="F55" s="34">
        <f t="shared" si="0"/>
        <v>47.43975903614458</v>
      </c>
    </row>
    <row r="56" spans="1:6" s="1" customFormat="1" ht="70.5" customHeight="1">
      <c r="A56" s="8" t="s">
        <v>112</v>
      </c>
      <c r="B56" s="9" t="s">
        <v>113</v>
      </c>
      <c r="C56" s="10"/>
      <c r="D56" s="30">
        <f>D57</f>
        <v>330000</v>
      </c>
      <c r="E56" s="30">
        <f>E57</f>
        <v>157500</v>
      </c>
      <c r="F56" s="34">
        <f t="shared" si="0"/>
        <v>47.72727272727273</v>
      </c>
    </row>
    <row r="57" spans="1:6" ht="60.75" customHeight="1">
      <c r="A57" s="11" t="s">
        <v>114</v>
      </c>
      <c r="B57" s="48" t="s">
        <v>115</v>
      </c>
      <c r="C57" s="13" t="s">
        <v>5</v>
      </c>
      <c r="D57" s="31">
        <f>D58</f>
        <v>330000</v>
      </c>
      <c r="E57" s="31">
        <f>E58</f>
        <v>157500</v>
      </c>
      <c r="F57" s="34">
        <f t="shared" si="0"/>
        <v>47.72727272727273</v>
      </c>
    </row>
    <row r="58" spans="1:6" ht="33.75" customHeight="1">
      <c r="A58" s="11" t="s">
        <v>6</v>
      </c>
      <c r="B58" s="12" t="s">
        <v>5</v>
      </c>
      <c r="C58" s="13">
        <v>200</v>
      </c>
      <c r="D58" s="31">
        <v>330000</v>
      </c>
      <c r="E58" s="28">
        <v>157500</v>
      </c>
      <c r="F58" s="34">
        <f aca="true" t="shared" si="2" ref="F58:F104">E58/D58*100</f>
        <v>47.72727272727273</v>
      </c>
    </row>
    <row r="59" spans="1:6" ht="54.75" customHeight="1">
      <c r="A59" s="11" t="s">
        <v>116</v>
      </c>
      <c r="B59" s="12" t="s">
        <v>117</v>
      </c>
      <c r="C59" s="13"/>
      <c r="D59" s="31">
        <f>D62</f>
        <v>2000</v>
      </c>
      <c r="E59" s="31">
        <f>E62</f>
        <v>0</v>
      </c>
      <c r="F59" s="34">
        <v>0</v>
      </c>
    </row>
    <row r="60" spans="1:6" s="1" customFormat="1" ht="38.25" customHeight="1">
      <c r="A60" s="11" t="s">
        <v>118</v>
      </c>
      <c r="B60" s="12" t="s">
        <v>119</v>
      </c>
      <c r="C60" s="13"/>
      <c r="D60" s="31">
        <f>D61</f>
        <v>2000</v>
      </c>
      <c r="E60" s="31">
        <f>E61</f>
        <v>0</v>
      </c>
      <c r="F60" s="34">
        <v>0</v>
      </c>
    </row>
    <row r="61" spans="1:6" s="1" customFormat="1" ht="54.75" customHeight="1">
      <c r="A61" s="11" t="s">
        <v>120</v>
      </c>
      <c r="B61" s="41" t="s">
        <v>121</v>
      </c>
      <c r="C61" s="13"/>
      <c r="D61" s="31">
        <f>D62</f>
        <v>2000</v>
      </c>
      <c r="E61" s="31">
        <f>E62</f>
        <v>0</v>
      </c>
      <c r="F61" s="34">
        <v>0</v>
      </c>
    </row>
    <row r="62" spans="1:6" ht="41.25" customHeight="1">
      <c r="A62" s="11" t="s">
        <v>6</v>
      </c>
      <c r="B62" s="12"/>
      <c r="C62" s="13">
        <v>200</v>
      </c>
      <c r="D62" s="31">
        <v>2000</v>
      </c>
      <c r="E62" s="31">
        <v>0</v>
      </c>
      <c r="F62" s="34">
        <v>0</v>
      </c>
    </row>
    <row r="63" spans="1:6" ht="50.25" customHeight="1">
      <c r="A63" s="5" t="s">
        <v>122</v>
      </c>
      <c r="B63" s="6" t="s">
        <v>123</v>
      </c>
      <c r="C63" s="7" t="s">
        <v>5</v>
      </c>
      <c r="D63" s="29">
        <f>D64</f>
        <v>859000</v>
      </c>
      <c r="E63" s="29">
        <f>E64</f>
        <v>644250</v>
      </c>
      <c r="F63" s="34">
        <f t="shared" si="2"/>
        <v>75</v>
      </c>
    </row>
    <row r="64" spans="1:6" ht="49.5" customHeight="1">
      <c r="A64" s="8" t="s">
        <v>124</v>
      </c>
      <c r="B64" s="9" t="s">
        <v>125</v>
      </c>
      <c r="C64" s="10" t="s">
        <v>5</v>
      </c>
      <c r="D64" s="30">
        <f>D66</f>
        <v>859000</v>
      </c>
      <c r="E64" s="30">
        <f>E66</f>
        <v>644250</v>
      </c>
      <c r="F64" s="34">
        <f t="shared" si="2"/>
        <v>75</v>
      </c>
    </row>
    <row r="65" spans="1:6" s="1" customFormat="1" ht="49.5" customHeight="1">
      <c r="A65" s="8" t="s">
        <v>126</v>
      </c>
      <c r="B65" s="44" t="s">
        <v>127</v>
      </c>
      <c r="C65" s="10"/>
      <c r="D65" s="30">
        <f>D66</f>
        <v>859000</v>
      </c>
      <c r="E65" s="30">
        <f>E66</f>
        <v>644250</v>
      </c>
      <c r="F65" s="34">
        <f t="shared" si="2"/>
        <v>75</v>
      </c>
    </row>
    <row r="66" spans="1:6" ht="59.25" customHeight="1">
      <c r="A66" s="11" t="s">
        <v>128</v>
      </c>
      <c r="B66" s="47" t="s">
        <v>129</v>
      </c>
      <c r="C66" s="13" t="s">
        <v>5</v>
      </c>
      <c r="D66" s="31">
        <f>D67+D68</f>
        <v>859000</v>
      </c>
      <c r="E66" s="31">
        <f>E68</f>
        <v>644250</v>
      </c>
      <c r="F66" s="34">
        <f t="shared" si="2"/>
        <v>75</v>
      </c>
    </row>
    <row r="67" spans="1:6" ht="33" customHeight="1" hidden="1">
      <c r="A67" s="11" t="s">
        <v>6</v>
      </c>
      <c r="B67" s="12" t="s">
        <v>5</v>
      </c>
      <c r="C67" s="13">
        <v>200</v>
      </c>
      <c r="D67" s="31">
        <v>0</v>
      </c>
      <c r="E67" s="31">
        <v>0</v>
      </c>
      <c r="F67" s="34" t="e">
        <f t="shared" si="2"/>
        <v>#DIV/0!</v>
      </c>
    </row>
    <row r="68" spans="1:6" ht="20.25" customHeight="1">
      <c r="A68" s="11" t="s">
        <v>20</v>
      </c>
      <c r="B68" s="16"/>
      <c r="C68" s="13">
        <v>500</v>
      </c>
      <c r="D68" s="31">
        <v>859000</v>
      </c>
      <c r="E68" s="31">
        <v>644250</v>
      </c>
      <c r="F68" s="34">
        <f t="shared" si="2"/>
        <v>75</v>
      </c>
    </row>
    <row r="69" spans="1:6" ht="64.5" customHeight="1">
      <c r="A69" s="5" t="s">
        <v>130</v>
      </c>
      <c r="B69" s="6" t="s">
        <v>132</v>
      </c>
      <c r="C69" s="13"/>
      <c r="D69" s="29">
        <f>D70</f>
        <v>45000</v>
      </c>
      <c r="E69" s="29">
        <f>E70</f>
        <v>45000</v>
      </c>
      <c r="F69" s="34">
        <f t="shared" si="2"/>
        <v>100</v>
      </c>
    </row>
    <row r="70" spans="1:6" ht="64.5" customHeight="1">
      <c r="A70" s="8" t="s">
        <v>131</v>
      </c>
      <c r="B70" s="9" t="s">
        <v>133</v>
      </c>
      <c r="C70" s="13"/>
      <c r="D70" s="30">
        <f>D72</f>
        <v>45000</v>
      </c>
      <c r="E70" s="30">
        <f>E72</f>
        <v>45000</v>
      </c>
      <c r="F70" s="34">
        <f t="shared" si="2"/>
        <v>100</v>
      </c>
    </row>
    <row r="71" spans="1:6" s="1" customFormat="1" ht="64.5" customHeight="1">
      <c r="A71" s="8" t="s">
        <v>137</v>
      </c>
      <c r="B71" s="9" t="s">
        <v>138</v>
      </c>
      <c r="C71" s="13"/>
      <c r="D71" s="30">
        <f>D72</f>
        <v>45000</v>
      </c>
      <c r="E71" s="30">
        <f>E72</f>
        <v>45000</v>
      </c>
      <c r="F71" s="34">
        <f t="shared" si="2"/>
        <v>100</v>
      </c>
    </row>
    <row r="72" spans="1:6" ht="51" customHeight="1">
      <c r="A72" s="11" t="s">
        <v>139</v>
      </c>
      <c r="B72" s="49" t="s">
        <v>134</v>
      </c>
      <c r="C72" s="13" t="s">
        <v>41</v>
      </c>
      <c r="D72" s="31">
        <f>D73+D74</f>
        <v>45000</v>
      </c>
      <c r="E72" s="31">
        <f>E73+E74</f>
        <v>45000</v>
      </c>
      <c r="F72" s="34">
        <f t="shared" si="2"/>
        <v>100</v>
      </c>
    </row>
    <row r="73" spans="1:6" ht="20.25" customHeight="1">
      <c r="A73" s="11" t="s">
        <v>6</v>
      </c>
      <c r="B73" s="12"/>
      <c r="C73" s="13">
        <v>200</v>
      </c>
      <c r="D73" s="31">
        <v>45000</v>
      </c>
      <c r="E73" s="28">
        <v>45000</v>
      </c>
      <c r="F73" s="34">
        <f t="shared" si="2"/>
        <v>100</v>
      </c>
    </row>
    <row r="74" spans="1:6" ht="17.25" customHeight="1" hidden="1">
      <c r="A74" s="11" t="s">
        <v>21</v>
      </c>
      <c r="B74" s="12"/>
      <c r="C74" s="13">
        <v>800</v>
      </c>
      <c r="D74" s="31">
        <v>0</v>
      </c>
      <c r="E74" s="31">
        <v>0</v>
      </c>
      <c r="F74" s="34" t="e">
        <f t="shared" si="2"/>
        <v>#DIV/0!</v>
      </c>
    </row>
    <row r="75" spans="1:6" ht="51" customHeight="1">
      <c r="A75" s="5" t="s">
        <v>140</v>
      </c>
      <c r="B75" s="6" t="s">
        <v>141</v>
      </c>
      <c r="C75" s="7" t="s">
        <v>5</v>
      </c>
      <c r="D75" s="29">
        <f>D76</f>
        <v>166500</v>
      </c>
      <c r="E75" s="29">
        <f>E76</f>
        <v>132469.96</v>
      </c>
      <c r="F75" s="34">
        <f t="shared" si="2"/>
        <v>79.56153753753753</v>
      </c>
    </row>
    <row r="76" spans="1:6" ht="57" customHeight="1">
      <c r="A76" s="8" t="s">
        <v>142</v>
      </c>
      <c r="B76" s="9" t="s">
        <v>143</v>
      </c>
      <c r="C76" s="10" t="s">
        <v>5</v>
      </c>
      <c r="D76" s="30">
        <f>D78</f>
        <v>166500</v>
      </c>
      <c r="E76" s="28">
        <f>E78</f>
        <v>132469.96</v>
      </c>
      <c r="F76" s="34">
        <f t="shared" si="2"/>
        <v>79.56153753753753</v>
      </c>
    </row>
    <row r="77" spans="1:6" s="1" customFormat="1" ht="66.75" customHeight="1">
      <c r="A77" s="8" t="s">
        <v>135</v>
      </c>
      <c r="B77" s="9" t="s">
        <v>136</v>
      </c>
      <c r="C77" s="13"/>
      <c r="D77" s="30">
        <f>D78</f>
        <v>166500</v>
      </c>
      <c r="E77" s="30">
        <f>E78</f>
        <v>132469.96</v>
      </c>
      <c r="F77" s="34">
        <f>E77/D77*100</f>
        <v>79.56153753753753</v>
      </c>
    </row>
    <row r="78" spans="1:6" ht="58.5" customHeight="1">
      <c r="A78" s="11" t="s">
        <v>144</v>
      </c>
      <c r="B78" s="48" t="s">
        <v>145</v>
      </c>
      <c r="C78" s="13" t="s">
        <v>5</v>
      </c>
      <c r="D78" s="31">
        <f>D79+D80</f>
        <v>166500</v>
      </c>
      <c r="E78" s="31">
        <f>E79+E80</f>
        <v>132469.96</v>
      </c>
      <c r="F78" s="34">
        <f t="shared" si="2"/>
        <v>79.56153753753753</v>
      </c>
    </row>
    <row r="79" spans="1:6" ht="36" customHeight="1">
      <c r="A79" s="11" t="s">
        <v>6</v>
      </c>
      <c r="B79" s="12" t="s">
        <v>5</v>
      </c>
      <c r="C79" s="13">
        <v>200</v>
      </c>
      <c r="D79" s="31">
        <v>166500</v>
      </c>
      <c r="E79" s="31">
        <v>132469.96</v>
      </c>
      <c r="F79" s="34">
        <f t="shared" si="2"/>
        <v>79.56153753753753</v>
      </c>
    </row>
    <row r="80" spans="1:6" s="1" customFormat="1" ht="36" customHeight="1">
      <c r="A80" s="11" t="s">
        <v>12</v>
      </c>
      <c r="B80" s="12"/>
      <c r="C80" s="13">
        <v>400</v>
      </c>
      <c r="D80" s="31">
        <v>0</v>
      </c>
      <c r="E80" s="31">
        <v>0</v>
      </c>
      <c r="F80" s="34">
        <v>0</v>
      </c>
    </row>
    <row r="81" spans="1:6" ht="62.25" customHeight="1">
      <c r="A81" s="17" t="s">
        <v>146</v>
      </c>
      <c r="B81" s="18" t="s">
        <v>147</v>
      </c>
      <c r="C81" s="19" t="s">
        <v>5</v>
      </c>
      <c r="D81" s="26">
        <f>D82+D86+D94</f>
        <v>654000</v>
      </c>
      <c r="E81" s="26">
        <f>E82+E86+E94</f>
        <v>104268.09</v>
      </c>
      <c r="F81" s="34">
        <f t="shared" si="2"/>
        <v>15.943133027522935</v>
      </c>
    </row>
    <row r="82" spans="1:6" ht="55.5" customHeight="1">
      <c r="A82" s="20" t="s">
        <v>148</v>
      </c>
      <c r="B82" s="21" t="s">
        <v>149</v>
      </c>
      <c r="C82" s="22" t="s">
        <v>5</v>
      </c>
      <c r="D82" s="27">
        <f>D84</f>
        <v>550000</v>
      </c>
      <c r="E82" s="27">
        <f>E84</f>
        <v>43842</v>
      </c>
      <c r="F82" s="34">
        <f t="shared" si="2"/>
        <v>7.971272727272726</v>
      </c>
    </row>
    <row r="83" spans="1:6" s="1" customFormat="1" ht="78.75" customHeight="1">
      <c r="A83" s="20" t="s">
        <v>150</v>
      </c>
      <c r="B83" s="21" t="s">
        <v>151</v>
      </c>
      <c r="C83" s="22"/>
      <c r="D83" s="27">
        <f>D84</f>
        <v>550000</v>
      </c>
      <c r="E83" s="27">
        <f>E84</f>
        <v>43842</v>
      </c>
      <c r="F83" s="34">
        <f t="shared" si="2"/>
        <v>7.971272727272726</v>
      </c>
    </row>
    <row r="84" spans="1:6" ht="62.25" customHeight="1">
      <c r="A84" s="23" t="s">
        <v>152</v>
      </c>
      <c r="B84" s="48" t="s">
        <v>153</v>
      </c>
      <c r="C84" s="25" t="s">
        <v>5</v>
      </c>
      <c r="D84" s="28">
        <f>D85</f>
        <v>550000</v>
      </c>
      <c r="E84" s="28">
        <f>E85</f>
        <v>43842</v>
      </c>
      <c r="F84" s="34">
        <f t="shared" si="2"/>
        <v>7.971272727272726</v>
      </c>
    </row>
    <row r="85" spans="1:6" ht="39.75" customHeight="1">
      <c r="A85" s="23" t="s">
        <v>6</v>
      </c>
      <c r="B85" s="24" t="s">
        <v>5</v>
      </c>
      <c r="C85" s="25">
        <v>200</v>
      </c>
      <c r="D85" s="28">
        <v>550000</v>
      </c>
      <c r="E85" s="27">
        <v>43842</v>
      </c>
      <c r="F85" s="34">
        <f t="shared" si="2"/>
        <v>7.971272727272726</v>
      </c>
    </row>
    <row r="86" spans="1:6" ht="48.75" customHeight="1">
      <c r="A86" s="20" t="s">
        <v>154</v>
      </c>
      <c r="B86" s="21" t="s">
        <v>155</v>
      </c>
      <c r="C86" s="22" t="s">
        <v>5</v>
      </c>
      <c r="D86" s="27">
        <f>D87+D89</f>
        <v>104000</v>
      </c>
      <c r="E86" s="27">
        <f>E87+E89</f>
        <v>60426.09</v>
      </c>
      <c r="F86" s="36">
        <f t="shared" si="2"/>
        <v>58.10200961538461</v>
      </c>
    </row>
    <row r="87" spans="1:6" s="1" customFormat="1" ht="48.75" customHeight="1" hidden="1">
      <c r="A87" s="23" t="s">
        <v>44</v>
      </c>
      <c r="B87" s="35">
        <v>1946424</v>
      </c>
      <c r="C87" s="22"/>
      <c r="D87" s="28">
        <f>D88</f>
        <v>0</v>
      </c>
      <c r="E87" s="28">
        <f>E88</f>
        <v>0</v>
      </c>
      <c r="F87" s="36" t="e">
        <f t="shared" si="2"/>
        <v>#DIV/0!</v>
      </c>
    </row>
    <row r="88" spans="1:6" s="1" customFormat="1" ht="37.5" customHeight="1" hidden="1">
      <c r="A88" s="23" t="s">
        <v>6</v>
      </c>
      <c r="B88" s="12"/>
      <c r="C88" s="13">
        <v>200</v>
      </c>
      <c r="D88" s="27">
        <v>0</v>
      </c>
      <c r="E88" s="28">
        <v>0</v>
      </c>
      <c r="F88" s="36" t="e">
        <f t="shared" si="2"/>
        <v>#DIV/0!</v>
      </c>
    </row>
    <row r="89" spans="1:6" ht="66.75" customHeight="1">
      <c r="A89" s="23" t="s">
        <v>156</v>
      </c>
      <c r="B89" s="48" t="s">
        <v>158</v>
      </c>
      <c r="C89" s="25" t="s">
        <v>5</v>
      </c>
      <c r="D89" s="28">
        <f>D92</f>
        <v>104000</v>
      </c>
      <c r="E89" s="28">
        <f>E92</f>
        <v>60426.09</v>
      </c>
      <c r="F89" s="36">
        <f t="shared" si="2"/>
        <v>58.10200961538461</v>
      </c>
    </row>
    <row r="90" spans="1:6" ht="38.25" customHeight="1" hidden="1">
      <c r="A90" s="23" t="s">
        <v>6</v>
      </c>
      <c r="B90" s="24" t="s">
        <v>5</v>
      </c>
      <c r="C90" s="25">
        <v>200</v>
      </c>
      <c r="D90" s="28">
        <v>0</v>
      </c>
      <c r="E90" s="28">
        <v>0</v>
      </c>
      <c r="F90" s="34">
        <v>0</v>
      </c>
    </row>
    <row r="91" spans="1:6" ht="22.5" customHeight="1" hidden="1">
      <c r="A91" s="23" t="s">
        <v>21</v>
      </c>
      <c r="B91" s="45" t="s">
        <v>5</v>
      </c>
      <c r="C91" s="25">
        <v>800</v>
      </c>
      <c r="D91" s="28">
        <v>0</v>
      </c>
      <c r="E91" s="27">
        <v>0</v>
      </c>
      <c r="F91" s="34" t="e">
        <f t="shared" si="2"/>
        <v>#DIV/0!</v>
      </c>
    </row>
    <row r="92" spans="1:6" ht="62.25" customHeight="1">
      <c r="A92" s="20" t="s">
        <v>157</v>
      </c>
      <c r="B92" s="50" t="s">
        <v>159</v>
      </c>
      <c r="C92" s="22"/>
      <c r="D92" s="27">
        <f>D93</f>
        <v>104000</v>
      </c>
      <c r="E92" s="27">
        <f>E93</f>
        <v>60426.09</v>
      </c>
      <c r="F92" s="36">
        <f t="shared" si="2"/>
        <v>58.10200961538461</v>
      </c>
    </row>
    <row r="93" spans="1:6" ht="20.25" customHeight="1">
      <c r="A93" s="23" t="s">
        <v>21</v>
      </c>
      <c r="B93" s="24"/>
      <c r="C93" s="25">
        <v>200</v>
      </c>
      <c r="D93" s="28">
        <v>104000</v>
      </c>
      <c r="E93" s="31">
        <v>60426.09</v>
      </c>
      <c r="F93" s="34">
        <f t="shared" si="2"/>
        <v>58.10200961538461</v>
      </c>
    </row>
    <row r="94" spans="1:6" s="1" customFormat="1" ht="66" customHeight="1" hidden="1">
      <c r="A94" s="23" t="s">
        <v>68</v>
      </c>
      <c r="B94" s="24" t="s">
        <v>63</v>
      </c>
      <c r="C94" s="25"/>
      <c r="D94" s="27">
        <f>D95+D97</f>
        <v>0</v>
      </c>
      <c r="E94" s="27">
        <f>E95+E97</f>
        <v>0</v>
      </c>
      <c r="F94" s="34">
        <v>0</v>
      </c>
    </row>
    <row r="95" spans="1:6" s="1" customFormat="1" ht="68.25" customHeight="1" hidden="1">
      <c r="A95" s="23" t="s">
        <v>69</v>
      </c>
      <c r="B95" s="40" t="s">
        <v>70</v>
      </c>
      <c r="C95" s="25"/>
      <c r="D95" s="27">
        <f>D96</f>
        <v>0</v>
      </c>
      <c r="E95" s="27">
        <f>D95</f>
        <v>0</v>
      </c>
      <c r="F95" s="34">
        <v>0</v>
      </c>
    </row>
    <row r="96" spans="1:6" s="1" customFormat="1" ht="39.75" customHeight="1" hidden="1">
      <c r="A96" s="23" t="s">
        <v>71</v>
      </c>
      <c r="B96" s="24"/>
      <c r="C96" s="25">
        <v>200</v>
      </c>
      <c r="D96" s="28">
        <v>0</v>
      </c>
      <c r="E96" s="31">
        <v>0</v>
      </c>
      <c r="F96" s="34">
        <v>0</v>
      </c>
    </row>
    <row r="97" spans="1:6" s="1" customFormat="1" ht="48" customHeight="1" hidden="1">
      <c r="A97" s="23" t="s">
        <v>64</v>
      </c>
      <c r="B97" s="40" t="s">
        <v>66</v>
      </c>
      <c r="C97" s="25"/>
      <c r="D97" s="27">
        <v>0</v>
      </c>
      <c r="E97" s="27">
        <v>0</v>
      </c>
      <c r="F97" s="34" t="e">
        <f t="shared" si="2"/>
        <v>#DIV/0!</v>
      </c>
    </row>
    <row r="98" spans="1:6" s="1" customFormat="1" ht="20.25" customHeight="1" hidden="1">
      <c r="A98" s="23" t="s">
        <v>65</v>
      </c>
      <c r="B98" s="24"/>
      <c r="C98" s="25">
        <v>500</v>
      </c>
      <c r="D98" s="28">
        <v>0</v>
      </c>
      <c r="E98" s="31">
        <v>0</v>
      </c>
      <c r="F98" s="34" t="e">
        <f t="shared" si="2"/>
        <v>#DIV/0!</v>
      </c>
    </row>
    <row r="99" spans="1:6" ht="54" customHeight="1">
      <c r="A99" s="5" t="s">
        <v>160</v>
      </c>
      <c r="B99" s="6" t="s">
        <v>161</v>
      </c>
      <c r="C99" s="7" t="s">
        <v>5</v>
      </c>
      <c r="D99" s="29">
        <f aca="true" t="shared" si="3" ref="D99:E102">D100</f>
        <v>2000</v>
      </c>
      <c r="E99" s="29">
        <f t="shared" si="3"/>
        <v>0</v>
      </c>
      <c r="F99" s="34">
        <f t="shared" si="2"/>
        <v>0</v>
      </c>
    </row>
    <row r="100" spans="1:6" ht="66.75" customHeight="1">
      <c r="A100" s="8" t="s">
        <v>162</v>
      </c>
      <c r="B100" s="9" t="s">
        <v>163</v>
      </c>
      <c r="C100" s="10" t="s">
        <v>5</v>
      </c>
      <c r="D100" s="30">
        <f>D102</f>
        <v>2000</v>
      </c>
      <c r="E100" s="27">
        <f>E102</f>
        <v>0</v>
      </c>
      <c r="F100" s="36">
        <f t="shared" si="2"/>
        <v>0</v>
      </c>
    </row>
    <row r="101" spans="1:6" s="1" customFormat="1" ht="55.5" customHeight="1">
      <c r="A101" s="8" t="s">
        <v>164</v>
      </c>
      <c r="B101" s="9" t="s">
        <v>165</v>
      </c>
      <c r="C101" s="10"/>
      <c r="D101" s="30">
        <f>D102</f>
        <v>2000</v>
      </c>
      <c r="E101" s="30">
        <f>E102</f>
        <v>0</v>
      </c>
      <c r="F101" s="36">
        <f t="shared" si="2"/>
        <v>0</v>
      </c>
    </row>
    <row r="102" spans="1:6" ht="64.5" customHeight="1">
      <c r="A102" s="11" t="s">
        <v>166</v>
      </c>
      <c r="B102" s="48" t="s">
        <v>167</v>
      </c>
      <c r="C102" s="13" t="s">
        <v>5</v>
      </c>
      <c r="D102" s="31">
        <f t="shared" si="3"/>
        <v>2000</v>
      </c>
      <c r="E102" s="28">
        <f t="shared" si="3"/>
        <v>0</v>
      </c>
      <c r="F102" s="34">
        <f t="shared" si="2"/>
        <v>0</v>
      </c>
    </row>
    <row r="103" spans="1:6" ht="34.5" customHeight="1">
      <c r="A103" s="11" t="s">
        <v>6</v>
      </c>
      <c r="B103" s="12" t="s">
        <v>5</v>
      </c>
      <c r="C103" s="13">
        <v>200</v>
      </c>
      <c r="D103" s="31">
        <v>2000</v>
      </c>
      <c r="E103" s="31">
        <v>0</v>
      </c>
      <c r="F103" s="34">
        <f t="shared" si="2"/>
        <v>0</v>
      </c>
    </row>
    <row r="104" spans="1:6" ht="50.25" customHeight="1">
      <c r="A104" s="5" t="s">
        <v>168</v>
      </c>
      <c r="B104" s="6" t="s">
        <v>169</v>
      </c>
      <c r="C104" s="7"/>
      <c r="D104" s="29">
        <f>D105+D109+D113</f>
        <v>230000</v>
      </c>
      <c r="E104" s="29">
        <f>E105+E109+E113</f>
        <v>10000</v>
      </c>
      <c r="F104" s="37">
        <f t="shared" si="2"/>
        <v>4.3478260869565215</v>
      </c>
    </row>
    <row r="105" spans="1:6" ht="48.75" customHeight="1">
      <c r="A105" s="11" t="s">
        <v>170</v>
      </c>
      <c r="B105" s="9" t="s">
        <v>171</v>
      </c>
      <c r="C105" s="13"/>
      <c r="D105" s="30">
        <f>D107</f>
        <v>80000</v>
      </c>
      <c r="E105" s="28">
        <f>E107</f>
        <v>0</v>
      </c>
      <c r="F105" s="34">
        <f aca="true" t="shared" si="4" ref="F105:F163">E105/D105*100</f>
        <v>0</v>
      </c>
    </row>
    <row r="106" spans="1:6" s="1" customFormat="1" ht="48.75" customHeight="1">
      <c r="A106" s="11" t="s">
        <v>172</v>
      </c>
      <c r="B106" s="9" t="s">
        <v>173</v>
      </c>
      <c r="C106" s="13"/>
      <c r="D106" s="30">
        <f>D107</f>
        <v>80000</v>
      </c>
      <c r="E106" s="28">
        <f>E107</f>
        <v>0</v>
      </c>
      <c r="F106" s="34">
        <f t="shared" si="4"/>
        <v>0</v>
      </c>
    </row>
    <row r="107" spans="1:6" ht="53.25" customHeight="1">
      <c r="A107" s="11" t="s">
        <v>174</v>
      </c>
      <c r="B107" s="33" t="s">
        <v>175</v>
      </c>
      <c r="C107" s="13"/>
      <c r="D107" s="31">
        <f>D108</f>
        <v>80000</v>
      </c>
      <c r="E107" s="31">
        <f>E108</f>
        <v>0</v>
      </c>
      <c r="F107" s="34">
        <f t="shared" si="4"/>
        <v>0</v>
      </c>
    </row>
    <row r="108" spans="1:6" ht="35.25" customHeight="1">
      <c r="A108" s="23" t="s">
        <v>6</v>
      </c>
      <c r="B108" s="12"/>
      <c r="C108" s="13">
        <v>200</v>
      </c>
      <c r="D108" s="31">
        <v>80000</v>
      </c>
      <c r="E108" s="28">
        <v>0</v>
      </c>
      <c r="F108" s="34">
        <f t="shared" si="4"/>
        <v>0</v>
      </c>
    </row>
    <row r="109" spans="1:6" ht="51" customHeight="1">
      <c r="A109" s="11" t="s">
        <v>176</v>
      </c>
      <c r="B109" s="9" t="s">
        <v>177</v>
      </c>
      <c r="C109" s="13"/>
      <c r="D109" s="30">
        <f>D111</f>
        <v>150000</v>
      </c>
      <c r="E109" s="28">
        <f>E111</f>
        <v>10000</v>
      </c>
      <c r="F109" s="34">
        <f t="shared" si="4"/>
        <v>6.666666666666667</v>
      </c>
    </row>
    <row r="110" spans="1:6" s="1" customFormat="1" ht="39.75" customHeight="1">
      <c r="A110" s="11" t="s">
        <v>178</v>
      </c>
      <c r="B110" s="9" t="s">
        <v>179</v>
      </c>
      <c r="C110" s="13"/>
      <c r="D110" s="30">
        <f>D111</f>
        <v>150000</v>
      </c>
      <c r="E110" s="30">
        <f>E111</f>
        <v>10000</v>
      </c>
      <c r="F110" s="34">
        <f t="shared" si="4"/>
        <v>6.666666666666667</v>
      </c>
    </row>
    <row r="111" spans="1:6" ht="63" customHeight="1">
      <c r="A111" s="11" t="s">
        <v>180</v>
      </c>
      <c r="B111" s="48" t="s">
        <v>181</v>
      </c>
      <c r="C111" s="13"/>
      <c r="D111" s="31">
        <f>D112</f>
        <v>150000</v>
      </c>
      <c r="E111" s="28">
        <f>E112</f>
        <v>10000</v>
      </c>
      <c r="F111" s="34">
        <f t="shared" si="4"/>
        <v>6.666666666666667</v>
      </c>
    </row>
    <row r="112" spans="1:6" ht="33.75" customHeight="1">
      <c r="A112" s="23" t="s">
        <v>6</v>
      </c>
      <c r="B112" s="12"/>
      <c r="C112" s="13">
        <v>200</v>
      </c>
      <c r="D112" s="31">
        <v>150000</v>
      </c>
      <c r="E112" s="28">
        <v>10000</v>
      </c>
      <c r="F112" s="34">
        <f t="shared" si="4"/>
        <v>6.666666666666667</v>
      </c>
    </row>
    <row r="113" spans="1:6" ht="57.75" customHeight="1" hidden="1">
      <c r="A113" s="23" t="s">
        <v>42</v>
      </c>
      <c r="B113" s="9" t="s">
        <v>43</v>
      </c>
      <c r="C113" s="13"/>
      <c r="D113" s="31">
        <f>D119</f>
        <v>0</v>
      </c>
      <c r="E113" s="31">
        <f>E119</f>
        <v>0</v>
      </c>
      <c r="F113" s="34">
        <v>0</v>
      </c>
    </row>
    <row r="114" spans="1:6" s="1" customFormat="1" ht="57.75" customHeight="1" hidden="1">
      <c r="A114" s="23" t="s">
        <v>55</v>
      </c>
      <c r="B114" s="12" t="s">
        <v>57</v>
      </c>
      <c r="C114" s="13"/>
      <c r="D114" s="31">
        <v>0</v>
      </c>
      <c r="E114" s="31">
        <v>0</v>
      </c>
      <c r="F114" s="34" t="e">
        <f t="shared" si="4"/>
        <v>#DIV/0!</v>
      </c>
    </row>
    <row r="115" spans="1:6" s="1" customFormat="1" ht="65.25" customHeight="1" hidden="1">
      <c r="A115" s="23" t="s">
        <v>56</v>
      </c>
      <c r="B115" s="39"/>
      <c r="C115" s="13">
        <v>100</v>
      </c>
      <c r="D115" s="31">
        <v>0</v>
      </c>
      <c r="E115" s="30">
        <v>0</v>
      </c>
      <c r="F115" s="34" t="e">
        <f t="shared" si="4"/>
        <v>#DIV/0!</v>
      </c>
    </row>
    <row r="116" spans="1:6" s="1" customFormat="1" ht="33" customHeight="1" hidden="1">
      <c r="A116" s="23" t="s">
        <v>6</v>
      </c>
      <c r="B116" s="38"/>
      <c r="C116" s="13">
        <v>200</v>
      </c>
      <c r="D116" s="31">
        <v>0</v>
      </c>
      <c r="E116" s="30">
        <v>0</v>
      </c>
      <c r="F116" s="34" t="e">
        <f t="shared" si="4"/>
        <v>#DIV/0!</v>
      </c>
    </row>
    <row r="117" spans="1:6" ht="54" customHeight="1" hidden="1">
      <c r="A117" s="23" t="s">
        <v>58</v>
      </c>
      <c r="B117" s="12" t="s">
        <v>45</v>
      </c>
      <c r="C117" s="13"/>
      <c r="D117" s="31">
        <v>0</v>
      </c>
      <c r="E117" s="31">
        <v>0</v>
      </c>
      <c r="F117" s="34" t="e">
        <f t="shared" si="4"/>
        <v>#DIV/0!</v>
      </c>
    </row>
    <row r="118" spans="1:6" ht="35.25" customHeight="1" hidden="1">
      <c r="A118" s="23" t="s">
        <v>6</v>
      </c>
      <c r="B118" s="12"/>
      <c r="C118" s="13">
        <v>200</v>
      </c>
      <c r="D118" s="31">
        <v>0</v>
      </c>
      <c r="E118" s="28">
        <v>0</v>
      </c>
      <c r="F118" s="34" t="e">
        <f t="shared" si="4"/>
        <v>#DIV/0!</v>
      </c>
    </row>
    <row r="119" spans="1:6" s="1" customFormat="1" ht="52.5" customHeight="1" hidden="1">
      <c r="A119" s="23" t="s">
        <v>59</v>
      </c>
      <c r="B119" s="33" t="s">
        <v>67</v>
      </c>
      <c r="C119" s="13"/>
      <c r="D119" s="31">
        <f>D120</f>
        <v>0</v>
      </c>
      <c r="E119" s="31">
        <f>E120</f>
        <v>0</v>
      </c>
      <c r="F119" s="34">
        <v>0</v>
      </c>
    </row>
    <row r="120" spans="1:6" s="1" customFormat="1" ht="35.25" customHeight="1" hidden="1">
      <c r="A120" s="23" t="s">
        <v>6</v>
      </c>
      <c r="B120" s="12"/>
      <c r="C120" s="13">
        <v>200</v>
      </c>
      <c r="D120" s="31">
        <v>0</v>
      </c>
      <c r="E120" s="28">
        <v>0</v>
      </c>
      <c r="F120" s="34">
        <v>0</v>
      </c>
    </row>
    <row r="121" spans="1:6" ht="66.75" customHeight="1">
      <c r="A121" s="5" t="s">
        <v>182</v>
      </c>
      <c r="B121" s="6" t="s">
        <v>183</v>
      </c>
      <c r="C121" s="7" t="s">
        <v>5</v>
      </c>
      <c r="D121" s="29">
        <f>D122</f>
        <v>6168303</v>
      </c>
      <c r="E121" s="29">
        <f>E122</f>
        <v>3079793.68</v>
      </c>
      <c r="F121" s="34">
        <f t="shared" si="4"/>
        <v>49.92935139535137</v>
      </c>
    </row>
    <row r="122" spans="1:6" ht="66.75" customHeight="1">
      <c r="A122" s="8" t="s">
        <v>184</v>
      </c>
      <c r="B122" s="9" t="s">
        <v>185</v>
      </c>
      <c r="C122" s="10" t="s">
        <v>5</v>
      </c>
      <c r="D122" s="30">
        <f>D124+D126+D128</f>
        <v>6168303</v>
      </c>
      <c r="E122" s="30">
        <f>E124+E126+E128</f>
        <v>3079793.68</v>
      </c>
      <c r="F122" s="34">
        <f t="shared" si="4"/>
        <v>49.92935139535137</v>
      </c>
    </row>
    <row r="123" spans="1:6" s="1" customFormat="1" ht="56.25" customHeight="1">
      <c r="A123" s="8" t="s">
        <v>186</v>
      </c>
      <c r="B123" s="9" t="s">
        <v>188</v>
      </c>
      <c r="C123" s="10"/>
      <c r="D123" s="30">
        <f>D124</f>
        <v>2150000</v>
      </c>
      <c r="E123" s="30">
        <f>E124</f>
        <v>1496750.75</v>
      </c>
      <c r="F123" s="34">
        <f t="shared" si="4"/>
        <v>69.61631395348837</v>
      </c>
    </row>
    <row r="124" spans="1:6" ht="69.75" customHeight="1">
      <c r="A124" s="11" t="s">
        <v>189</v>
      </c>
      <c r="B124" s="48" t="s">
        <v>187</v>
      </c>
      <c r="C124" s="13" t="s">
        <v>5</v>
      </c>
      <c r="D124" s="31">
        <f>D125</f>
        <v>2150000</v>
      </c>
      <c r="E124" s="31">
        <f>E125</f>
        <v>1496750.75</v>
      </c>
      <c r="F124" s="34">
        <f t="shared" si="4"/>
        <v>69.61631395348837</v>
      </c>
    </row>
    <row r="125" spans="1:6" ht="33" customHeight="1">
      <c r="A125" s="11" t="s">
        <v>6</v>
      </c>
      <c r="B125" s="12" t="s">
        <v>5</v>
      </c>
      <c r="C125" s="13">
        <v>200</v>
      </c>
      <c r="D125" s="31">
        <v>2150000</v>
      </c>
      <c r="E125" s="31">
        <v>1496750.75</v>
      </c>
      <c r="F125" s="34">
        <f t="shared" si="4"/>
        <v>69.61631395348837</v>
      </c>
    </row>
    <row r="126" spans="1:6" ht="63" customHeight="1">
      <c r="A126" s="11" t="s">
        <v>190</v>
      </c>
      <c r="B126" s="48" t="s">
        <v>191</v>
      </c>
      <c r="C126" s="13"/>
      <c r="D126" s="31">
        <f>D127</f>
        <v>673728</v>
      </c>
      <c r="E126" s="31">
        <f>E127</f>
        <v>568688.93</v>
      </c>
      <c r="F126" s="34">
        <f t="shared" si="4"/>
        <v>84.40927644390615</v>
      </c>
    </row>
    <row r="127" spans="1:6" ht="34.5" customHeight="1">
      <c r="A127" s="11" t="s">
        <v>6</v>
      </c>
      <c r="B127" s="12"/>
      <c r="C127" s="13">
        <v>200</v>
      </c>
      <c r="D127" s="31">
        <v>673728</v>
      </c>
      <c r="E127" s="28">
        <v>568688.93</v>
      </c>
      <c r="F127" s="34">
        <f t="shared" si="4"/>
        <v>84.40927644390615</v>
      </c>
    </row>
    <row r="128" spans="1:6" s="1" customFormat="1" ht="30.75" customHeight="1">
      <c r="A128" s="11" t="s">
        <v>22</v>
      </c>
      <c r="B128" s="48" t="s">
        <v>192</v>
      </c>
      <c r="C128" s="13"/>
      <c r="D128" s="31">
        <f>+D129</f>
        <v>3344575</v>
      </c>
      <c r="E128" s="31">
        <f>E129</f>
        <v>1014354</v>
      </c>
      <c r="F128" s="34">
        <f t="shared" si="4"/>
        <v>30.328337681170254</v>
      </c>
    </row>
    <row r="129" spans="1:6" ht="36.75" customHeight="1">
      <c r="A129" s="11" t="s">
        <v>6</v>
      </c>
      <c r="B129" s="12"/>
      <c r="C129" s="13">
        <v>200</v>
      </c>
      <c r="D129" s="31">
        <v>3344575</v>
      </c>
      <c r="E129" s="28">
        <v>1014354</v>
      </c>
      <c r="F129" s="34">
        <f t="shared" si="4"/>
        <v>30.328337681170254</v>
      </c>
    </row>
    <row r="130" spans="1:6" ht="54.75" customHeight="1" hidden="1">
      <c r="A130" s="5" t="s">
        <v>46</v>
      </c>
      <c r="B130" s="6" t="s">
        <v>47</v>
      </c>
      <c r="C130" s="7"/>
      <c r="D130" s="29">
        <v>0</v>
      </c>
      <c r="E130" s="29">
        <v>0</v>
      </c>
      <c r="F130" s="34" t="e">
        <f t="shared" si="4"/>
        <v>#DIV/0!</v>
      </c>
    </row>
    <row r="131" spans="1:6" ht="62.25" customHeight="1" hidden="1">
      <c r="A131" s="8" t="s">
        <v>48</v>
      </c>
      <c r="B131" s="9" t="s">
        <v>49</v>
      </c>
      <c r="C131" s="13"/>
      <c r="D131" s="30">
        <v>0</v>
      </c>
      <c r="E131" s="28">
        <v>0</v>
      </c>
      <c r="F131" s="34" t="e">
        <f t="shared" si="4"/>
        <v>#DIV/0!</v>
      </c>
    </row>
    <row r="132" spans="1:6" ht="63" customHeight="1" hidden="1">
      <c r="A132" s="11" t="s">
        <v>50</v>
      </c>
      <c r="B132" s="33" t="s">
        <v>51</v>
      </c>
      <c r="C132" s="13"/>
      <c r="D132" s="31">
        <v>0</v>
      </c>
      <c r="E132" s="31">
        <v>0</v>
      </c>
      <c r="F132" s="34" t="e">
        <f t="shared" si="4"/>
        <v>#DIV/0!</v>
      </c>
    </row>
    <row r="133" spans="1:6" ht="34.5" customHeight="1" hidden="1">
      <c r="A133" s="11" t="s">
        <v>6</v>
      </c>
      <c r="B133" s="12"/>
      <c r="C133" s="13">
        <v>200</v>
      </c>
      <c r="D133" s="31">
        <v>0</v>
      </c>
      <c r="E133" s="28">
        <v>0</v>
      </c>
      <c r="F133" s="34" t="e">
        <f t="shared" si="4"/>
        <v>#DIV/0!</v>
      </c>
    </row>
    <row r="134" spans="1:6" ht="52.5" customHeight="1">
      <c r="A134" s="5" t="s">
        <v>193</v>
      </c>
      <c r="B134" s="46" t="s">
        <v>194</v>
      </c>
      <c r="C134" s="7"/>
      <c r="D134" s="29">
        <f>D135</f>
        <v>4802500</v>
      </c>
      <c r="E134" s="29">
        <f>E135</f>
        <v>2721311.23</v>
      </c>
      <c r="F134" s="34">
        <f t="shared" si="4"/>
        <v>56.66447121290994</v>
      </c>
    </row>
    <row r="135" spans="1:6" ht="48.75" customHeight="1">
      <c r="A135" s="11" t="s">
        <v>195</v>
      </c>
      <c r="B135" s="47" t="s">
        <v>196</v>
      </c>
      <c r="C135" s="13"/>
      <c r="D135" s="31">
        <f>D137+D139+D141</f>
        <v>4802500</v>
      </c>
      <c r="E135" s="31">
        <f>E136</f>
        <v>2721311.23</v>
      </c>
      <c r="F135" s="34">
        <f t="shared" si="4"/>
        <v>56.66447121290994</v>
      </c>
    </row>
    <row r="136" spans="1:6" s="1" customFormat="1" ht="48.75" customHeight="1">
      <c r="A136" s="11" t="s">
        <v>197</v>
      </c>
      <c r="B136" s="47" t="s">
        <v>198</v>
      </c>
      <c r="C136" s="13"/>
      <c r="D136" s="31">
        <f>D137</f>
        <v>1950000</v>
      </c>
      <c r="E136" s="31">
        <f>E137+E139+E141</f>
        <v>2721311.23</v>
      </c>
      <c r="F136" s="34">
        <f t="shared" si="4"/>
        <v>139.55442205128205</v>
      </c>
    </row>
    <row r="137" spans="1:6" ht="82.5" customHeight="1">
      <c r="A137" s="11" t="s">
        <v>199</v>
      </c>
      <c r="B137" s="48" t="s">
        <v>200</v>
      </c>
      <c r="C137" s="13"/>
      <c r="D137" s="31">
        <f>D138</f>
        <v>1950000</v>
      </c>
      <c r="E137" s="31">
        <f>E138</f>
        <v>914937.5</v>
      </c>
      <c r="F137" s="34">
        <f t="shared" si="4"/>
        <v>46.919871794871796</v>
      </c>
    </row>
    <row r="138" spans="1:6" ht="31.5">
      <c r="A138" s="11" t="s">
        <v>6</v>
      </c>
      <c r="B138" s="12"/>
      <c r="C138" s="13">
        <v>200</v>
      </c>
      <c r="D138" s="31">
        <v>1950000</v>
      </c>
      <c r="E138" s="31">
        <v>914937.5</v>
      </c>
      <c r="F138" s="34">
        <f t="shared" si="4"/>
        <v>46.919871794871796</v>
      </c>
    </row>
    <row r="139" spans="1:6" s="1" customFormat="1" ht="63">
      <c r="A139" s="11" t="s">
        <v>201</v>
      </c>
      <c r="B139" s="12" t="s">
        <v>202</v>
      </c>
      <c r="C139" s="13"/>
      <c r="D139" s="31">
        <f>D140</f>
        <v>250000</v>
      </c>
      <c r="E139" s="31">
        <f>E140</f>
        <v>135063.5</v>
      </c>
      <c r="F139" s="34">
        <f t="shared" si="4"/>
        <v>54.025400000000005</v>
      </c>
    </row>
    <row r="140" spans="1:6" s="1" customFormat="1" ht="31.5">
      <c r="A140" s="11" t="s">
        <v>6</v>
      </c>
      <c r="B140" s="12"/>
      <c r="C140" s="13">
        <v>200</v>
      </c>
      <c r="D140" s="31">
        <v>250000</v>
      </c>
      <c r="E140" s="31">
        <v>135063.5</v>
      </c>
      <c r="F140" s="34">
        <f t="shared" si="4"/>
        <v>54.025400000000005</v>
      </c>
    </row>
    <row r="141" spans="1:6" s="1" customFormat="1" ht="63">
      <c r="A141" s="11" t="s">
        <v>210</v>
      </c>
      <c r="B141" s="48" t="s">
        <v>203</v>
      </c>
      <c r="C141" s="13"/>
      <c r="D141" s="31">
        <f>D142+D143</f>
        <v>2602500</v>
      </c>
      <c r="E141" s="31">
        <f>E142+E143</f>
        <v>1671310.23</v>
      </c>
      <c r="F141" s="34">
        <f>E141/D141*100</f>
        <v>64.21941325648415</v>
      </c>
    </row>
    <row r="142" spans="1:6" s="1" customFormat="1" ht="31.5">
      <c r="A142" s="11" t="s">
        <v>6</v>
      </c>
      <c r="B142" s="12"/>
      <c r="C142" s="13">
        <v>200</v>
      </c>
      <c r="D142" s="31">
        <v>2573500</v>
      </c>
      <c r="E142" s="31">
        <v>1666562.23</v>
      </c>
      <c r="F142" s="34">
        <f>E142/D142*100</f>
        <v>64.75858674956285</v>
      </c>
    </row>
    <row r="143" spans="1:6" ht="15.75">
      <c r="A143" s="11" t="s">
        <v>21</v>
      </c>
      <c r="B143" s="12"/>
      <c r="C143" s="13">
        <v>800</v>
      </c>
      <c r="D143" s="31">
        <v>29000</v>
      </c>
      <c r="E143" s="31">
        <v>4748</v>
      </c>
      <c r="F143" s="34">
        <f t="shared" si="4"/>
        <v>16.372413793103448</v>
      </c>
    </row>
    <row r="144" spans="1:6" ht="15.75">
      <c r="A144" s="5" t="s">
        <v>23</v>
      </c>
      <c r="B144" s="6" t="s">
        <v>204</v>
      </c>
      <c r="C144" s="7" t="s">
        <v>5</v>
      </c>
      <c r="D144" s="29">
        <f>D145</f>
        <v>5680710</v>
      </c>
      <c r="E144" s="29">
        <f>E145</f>
        <v>3737163.38</v>
      </c>
      <c r="F144" s="34">
        <f t="shared" si="4"/>
        <v>65.78690656625668</v>
      </c>
    </row>
    <row r="145" spans="1:6" ht="15.75">
      <c r="A145" s="8" t="s">
        <v>23</v>
      </c>
      <c r="B145" s="9" t="s">
        <v>204</v>
      </c>
      <c r="C145" s="10" t="s">
        <v>5</v>
      </c>
      <c r="D145" s="30">
        <f>D146+D148+D156+D158+D160+D154+D152</f>
        <v>5680710</v>
      </c>
      <c r="E145" s="30">
        <f>E146+E148+E156+E158+E160+E154+E152</f>
        <v>3737163.38</v>
      </c>
      <c r="F145" s="34">
        <f t="shared" si="4"/>
        <v>65.78690656625668</v>
      </c>
    </row>
    <row r="146" spans="1:6" ht="15.75">
      <c r="A146" s="11" t="s">
        <v>24</v>
      </c>
      <c r="B146" s="12" t="s">
        <v>205</v>
      </c>
      <c r="C146" s="13" t="s">
        <v>5</v>
      </c>
      <c r="D146" s="31">
        <f>D147</f>
        <v>853000</v>
      </c>
      <c r="E146" s="31">
        <f>E147</f>
        <v>571139</v>
      </c>
      <c r="F146" s="34">
        <f t="shared" si="4"/>
        <v>66.95650644783119</v>
      </c>
    </row>
    <row r="147" spans="1:6" ht="63">
      <c r="A147" s="11" t="s">
        <v>25</v>
      </c>
      <c r="B147" s="12" t="s">
        <v>5</v>
      </c>
      <c r="C147" s="13">
        <v>100</v>
      </c>
      <c r="D147" s="31">
        <v>853000</v>
      </c>
      <c r="E147" s="31">
        <v>571139</v>
      </c>
      <c r="F147" s="34">
        <f t="shared" si="4"/>
        <v>66.95650644783119</v>
      </c>
    </row>
    <row r="148" spans="1:6" ht="15.75">
      <c r="A148" s="11" t="s">
        <v>26</v>
      </c>
      <c r="B148" s="12" t="s">
        <v>206</v>
      </c>
      <c r="C148" s="13" t="s">
        <v>5</v>
      </c>
      <c r="D148" s="31">
        <f>D149+D150+D151</f>
        <v>4372000</v>
      </c>
      <c r="E148" s="31">
        <f>E149+E150+E151</f>
        <v>2875861.15</v>
      </c>
      <c r="F148" s="34">
        <f t="shared" si="4"/>
        <v>65.77907479414455</v>
      </c>
    </row>
    <row r="149" spans="1:6" ht="63">
      <c r="A149" s="11" t="s">
        <v>25</v>
      </c>
      <c r="B149" s="12" t="s">
        <v>5</v>
      </c>
      <c r="C149" s="13">
        <v>100</v>
      </c>
      <c r="D149" s="31">
        <v>3773000</v>
      </c>
      <c r="E149" s="31">
        <v>2521355.76</v>
      </c>
      <c r="F149" s="34">
        <f t="shared" si="4"/>
        <v>66.8262857142857</v>
      </c>
    </row>
    <row r="150" spans="1:6" ht="31.5">
      <c r="A150" s="11" t="s">
        <v>6</v>
      </c>
      <c r="B150" s="12" t="s">
        <v>5</v>
      </c>
      <c r="C150" s="13">
        <v>200</v>
      </c>
      <c r="D150" s="31">
        <v>569000</v>
      </c>
      <c r="E150" s="31">
        <v>330063.39</v>
      </c>
      <c r="F150" s="34">
        <f t="shared" si="4"/>
        <v>58.007625659050966</v>
      </c>
    </row>
    <row r="151" spans="1:6" ht="15.75">
      <c r="A151" s="11" t="s">
        <v>21</v>
      </c>
      <c r="B151" s="12" t="s">
        <v>5</v>
      </c>
      <c r="C151" s="13">
        <v>800</v>
      </c>
      <c r="D151" s="31">
        <v>30000</v>
      </c>
      <c r="E151" s="31">
        <v>24442</v>
      </c>
      <c r="F151" s="34">
        <f t="shared" si="4"/>
        <v>81.47333333333333</v>
      </c>
    </row>
    <row r="152" spans="1:6" ht="63">
      <c r="A152" s="11" t="s">
        <v>27</v>
      </c>
      <c r="B152" s="12" t="s">
        <v>207</v>
      </c>
      <c r="C152" s="13"/>
      <c r="D152" s="31">
        <f>D153</f>
        <v>226000</v>
      </c>
      <c r="E152" s="31">
        <f>E153</f>
        <v>169500</v>
      </c>
      <c r="F152" s="34">
        <f t="shared" si="4"/>
        <v>75</v>
      </c>
    </row>
    <row r="153" spans="1:6" s="1" customFormat="1" ht="15.75">
      <c r="A153" s="11" t="s">
        <v>20</v>
      </c>
      <c r="B153" s="12"/>
      <c r="C153" s="13">
        <v>500</v>
      </c>
      <c r="D153" s="31">
        <v>226000</v>
      </c>
      <c r="E153" s="31">
        <v>169500</v>
      </c>
      <c r="F153" s="34">
        <f t="shared" si="4"/>
        <v>75</v>
      </c>
    </row>
    <row r="154" spans="1:6" ht="15.75" hidden="1">
      <c r="A154" s="11" t="s">
        <v>28</v>
      </c>
      <c r="B154" s="12" t="s">
        <v>29</v>
      </c>
      <c r="C154" s="13"/>
      <c r="D154" s="31">
        <v>0</v>
      </c>
      <c r="E154" s="31">
        <v>0</v>
      </c>
      <c r="F154" s="34" t="e">
        <f t="shared" si="4"/>
        <v>#DIV/0!</v>
      </c>
    </row>
    <row r="155" spans="1:6" ht="15.75" hidden="1">
      <c r="A155" s="11" t="s">
        <v>21</v>
      </c>
      <c r="B155" s="12"/>
      <c r="C155" s="13">
        <v>800</v>
      </c>
      <c r="D155" s="31">
        <v>0</v>
      </c>
      <c r="E155" s="31">
        <v>0</v>
      </c>
      <c r="F155" s="34" t="e">
        <f t="shared" si="4"/>
        <v>#DIV/0!</v>
      </c>
    </row>
    <row r="156" spans="1:6" ht="31.5" hidden="1">
      <c r="A156" s="11" t="s">
        <v>30</v>
      </c>
      <c r="B156" s="12" t="s">
        <v>31</v>
      </c>
      <c r="C156" s="13" t="s">
        <v>5</v>
      </c>
      <c r="D156" s="31">
        <v>0</v>
      </c>
      <c r="E156" s="31">
        <v>0</v>
      </c>
      <c r="F156" s="34" t="e">
        <f t="shared" si="4"/>
        <v>#DIV/0!</v>
      </c>
    </row>
    <row r="157" spans="1:6" ht="15.75" hidden="1">
      <c r="A157" s="11" t="s">
        <v>21</v>
      </c>
      <c r="B157" s="12" t="s">
        <v>5</v>
      </c>
      <c r="C157" s="13">
        <v>800</v>
      </c>
      <c r="D157" s="31">
        <v>0</v>
      </c>
      <c r="E157" s="31">
        <v>0</v>
      </c>
      <c r="F157" s="34" t="e">
        <f t="shared" si="4"/>
        <v>#DIV/0!</v>
      </c>
    </row>
    <row r="158" spans="1:6" ht="15.75">
      <c r="A158" s="11" t="s">
        <v>32</v>
      </c>
      <c r="B158" s="12" t="s">
        <v>208</v>
      </c>
      <c r="C158" s="13" t="s">
        <v>5</v>
      </c>
      <c r="D158" s="31">
        <f>D159</f>
        <v>50000</v>
      </c>
      <c r="E158" s="31">
        <f>E159</f>
        <v>0</v>
      </c>
      <c r="F158" s="34">
        <f t="shared" si="4"/>
        <v>0</v>
      </c>
    </row>
    <row r="159" spans="1:6" ht="15.75">
      <c r="A159" s="11" t="s">
        <v>21</v>
      </c>
      <c r="B159" s="12" t="s">
        <v>5</v>
      </c>
      <c r="C159" s="13">
        <v>800</v>
      </c>
      <c r="D159" s="31">
        <v>50000</v>
      </c>
      <c r="E159" s="31">
        <v>0</v>
      </c>
      <c r="F159" s="34">
        <f t="shared" si="4"/>
        <v>0</v>
      </c>
    </row>
    <row r="160" spans="1:6" ht="31.5">
      <c r="A160" s="11" t="s">
        <v>33</v>
      </c>
      <c r="B160" s="12" t="s">
        <v>209</v>
      </c>
      <c r="C160" s="13" t="s">
        <v>5</v>
      </c>
      <c r="D160" s="31">
        <f>D161+D162</f>
        <v>179710</v>
      </c>
      <c r="E160" s="31">
        <f>E161+E162</f>
        <v>120663.23</v>
      </c>
      <c r="F160" s="34">
        <f t="shared" si="4"/>
        <v>67.14330309943797</v>
      </c>
    </row>
    <row r="161" spans="1:6" ht="63">
      <c r="A161" s="11" t="s">
        <v>25</v>
      </c>
      <c r="B161" s="12" t="s">
        <v>5</v>
      </c>
      <c r="C161" s="13">
        <v>100</v>
      </c>
      <c r="D161" s="31">
        <v>179710</v>
      </c>
      <c r="E161" s="31">
        <v>120663.23</v>
      </c>
      <c r="F161" s="34">
        <f t="shared" si="4"/>
        <v>67.14330309943797</v>
      </c>
    </row>
    <row r="162" spans="1:6" s="1" customFormat="1" ht="31.5" hidden="1">
      <c r="A162" s="11" t="s">
        <v>6</v>
      </c>
      <c r="B162" s="12"/>
      <c r="C162" s="13">
        <v>200</v>
      </c>
      <c r="D162" s="31">
        <v>0</v>
      </c>
      <c r="E162" s="31">
        <v>0</v>
      </c>
      <c r="F162" s="34" t="e">
        <f t="shared" si="4"/>
        <v>#DIV/0!</v>
      </c>
    </row>
    <row r="163" spans="1:6" ht="15.75">
      <c r="A163" s="3" t="s">
        <v>34</v>
      </c>
      <c r="B163" s="2"/>
      <c r="C163" s="2"/>
      <c r="D163" s="32">
        <f>D10+D15+D25+D63+D75+D81+D99+D121+D144+D50+D69+D104+D130+D134</f>
        <v>29590346.08</v>
      </c>
      <c r="E163" s="32">
        <f>E10+E15+E25+E63+E75+E81+E99+E121+E144+E50+E69+E104+E130+E134</f>
        <v>20570799.490000002</v>
      </c>
      <c r="F163" s="34">
        <f t="shared" si="4"/>
        <v>69.51861743821823</v>
      </c>
    </row>
    <row r="165" spans="1:6" ht="31.5" customHeight="1">
      <c r="A165" s="54" t="s">
        <v>52</v>
      </c>
      <c r="B165" s="54"/>
      <c r="E165" s="54" t="s">
        <v>53</v>
      </c>
      <c r="F165" s="54"/>
    </row>
  </sheetData>
  <sheetProtection/>
  <mergeCells count="8">
    <mergeCell ref="E165:F165"/>
    <mergeCell ref="A165:B165"/>
    <mergeCell ref="A6:F7"/>
    <mergeCell ref="B1:F1"/>
    <mergeCell ref="B2:F2"/>
    <mergeCell ref="B3:F3"/>
    <mergeCell ref="B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TENSOR_CORP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TENSOR</dc:creator>
  <cp:keywords/>
  <dc:description/>
  <cp:lastModifiedBy>glbuh</cp:lastModifiedBy>
  <cp:lastPrinted>2016-04-13T07:07:05Z</cp:lastPrinted>
  <dcterms:created xsi:type="dcterms:W3CDTF">2014-04-03T09:46:50Z</dcterms:created>
  <dcterms:modified xsi:type="dcterms:W3CDTF">2016-10-20T11:01:23Z</dcterms:modified>
  <cp:category/>
  <cp:version/>
  <cp:contentType/>
  <cp:contentStatus/>
</cp:coreProperties>
</file>