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<sst xmlns="http://schemas.openxmlformats.org/spreadsheetml/2006/main" count="82" uniqueCount="80">
  <si>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</si>
  <si>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</si>
  <si>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</si>
  <si>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</si>
  <si>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</si>
  <si>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</si>
  <si>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</si>
  <si>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</si>
  <si>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</si>
  <si>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</si>
  <si>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</si>
  <si>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</si>
  <si>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</si>
  <si>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</si>
  <si>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</si>
  <si>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</si>
  <si>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</si>
  <si>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</si>
  <si>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</si>
  <si>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</si>
  <si>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</si>
  <si>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</si>
  <si>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</si>
  <si>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</si>
  <si>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</si>
  <si>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</si>
  <si>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</si>
  <si>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</si>
  <si>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</si>
  <si>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</si>
  <si>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</si>
  <si>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</si>
  <si>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</si>
  <si>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</si>
  <si>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</si>
  <si>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</si>
  <si>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</si>
  <si>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</si>
  <si>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</si>
  <si>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</si>
  <si>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</si>
  <si>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</si>
  <si>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</si>
  <si>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</si>
  <si>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</si>
  <si>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1400</t>
  </si>
  <si>
    <t>1403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</si>
  <si>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</si>
  <si>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</si>
  <si>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</si>
  <si>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</si>
  <si>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</si>
  <si>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</si>
  <si>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</si>
  <si>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</si>
  <si>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</si>
  <si>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</si>
  <si>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</si>
  <si>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</si>
  <si>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</si>
  <si>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</si>
  <si>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</si>
  <si>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</si>
  <si>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</si>
  <si>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1200</t>
  </si>
  <si>
    <t>1204</t>
  </si>
  <si>
    <t>Другие вопросы в области средств массовой информации</t>
  </si>
  <si>
    <t>Средства массовой информации</t>
  </si>
  <si>
    <t>руб.</t>
  </si>
  <si>
    <t>% исполнения</t>
  </si>
  <si>
    <t>Топливно-энергетический комплекс</t>
  </si>
  <si>
    <t>1895183</t>
  </si>
  <si>
    <t xml:space="preserve">Пречистенского сельского поселения </t>
  </si>
  <si>
    <t>Ярославской области</t>
  </si>
  <si>
    <t>Расходы  бюджета Пречистенского сельского поселения Ярославской области за 1 квартал 2016 года по разделам и подразделам классификации расходов бюджетов Российской Федерации</t>
  </si>
  <si>
    <t xml:space="preserve">План 2016 года (руб.)            </t>
  </si>
  <si>
    <t>Факт  2016 года</t>
  </si>
  <si>
    <t>к Постановлению администрации</t>
  </si>
  <si>
    <t>от 13.04.2016 г. № 58</t>
  </si>
  <si>
    <t>Глава Пречистенского сельского поселения Ярославской области                          А.К. Сорокин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</si>
</sst>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65" fontId="46" fillId="0" borderId="12" xfId="54" applyNumberFormat="1" applyFont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49" fontId="1" fillId="0" borderId="0" xfId="0" applyNumberFormat="1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SheetLayoutView="100" zoomScalePageLayoutView="0" workbookViewId="0" topLeftCell="A27">
      <selection activeCell="A52" sqref="A52"/>
    </sheetView>
  </sheetViews>
  <sheetFormatPr defaultColWidth="11.875" defaultRowHeight="12.75"/>
  <cols>
    <col min="1" max="1" width="6.00390625" style="14" customWidth="1"/>
    <col min="2" max="2" width="24.75390625" style="1" customWidth="1"/>
    <col min="3" max="3" width="12.875" style="1" customWidth="1"/>
    <col min="4" max="4" width="11.875" style="1" customWidth="1"/>
    <col min="5" max="5" width="13.125" style="3" customWidth="1"/>
    <col min="6" max="6" width="13.00390625" style="3" customWidth="1"/>
    <col min="7" max="7" width="10.625" style="3" customWidth="1"/>
    <col min="8" max="16384" width="11.875" style="3" customWidth="1"/>
  </cols>
  <sheetData>
    <row r="1" spans="1:7" s="1" customFormat="1" ht="18.75" customHeight="1">
      <c r="A1" s="45" t="s">
        <v>62</v>
      </c>
      <c r="B1" s="45"/>
      <c r="C1" s="45"/>
      <c r="D1" s="45"/>
      <c r="E1" s="45"/>
      <c r="F1" s="45"/>
      <c r="G1" s="45"/>
    </row>
    <row r="2" spans="1:7" s="1" customFormat="1" ht="17.25" customHeight="1">
      <c r="A2" s="45" t="s">
        <v>63</v>
      </c>
      <c r="B2" s="45"/>
      <c r="C2" s="45"/>
      <c r="D2" s="45"/>
      <c r="E2" s="45"/>
      <c r="F2" s="45"/>
      <c r="G2" s="45"/>
    </row>
    <row r="3" spans="1:7" s="1" customFormat="1" ht="17.25" customHeight="1">
      <c r="A3" s="42" t="s">
        <v>77</v>
      </c>
      <c r="B3" s="42"/>
      <c r="C3" s="42"/>
      <c r="D3" s="42"/>
      <c r="E3" s="42"/>
      <c r="F3" s="42"/>
      <c r="G3" s="42"/>
    </row>
    <row r="4" spans="1:7" s="1" customFormat="1" ht="17.25" customHeight="1">
      <c r="A4" s="42" t="s">
        <v>72</v>
      </c>
      <c r="B4" s="42"/>
      <c r="C4" s="42"/>
      <c r="D4" s="42"/>
      <c r="E4" s="42"/>
      <c r="F4" s="42"/>
      <c r="G4" s="42"/>
    </row>
    <row r="5" spans="1:7" s="1" customFormat="1" ht="18.75" customHeight="1">
      <c r="A5" s="45" t="s">
        <v>73</v>
      </c>
      <c r="B5" s="45"/>
      <c r="C5" s="45"/>
      <c r="D5" s="45"/>
      <c r="E5" s="45"/>
      <c r="F5" s="46"/>
      <c r="G5" s="46"/>
    </row>
    <row r="6" spans="3:7" s="1" customFormat="1" ht="18.75" customHeight="1">
      <c r="C6" s="7"/>
      <c r="D6" s="42" t="s">
        <v>78</v>
      </c>
      <c r="E6" s="42"/>
      <c r="F6" s="43"/>
      <c r="G6" s="43"/>
    </row>
    <row r="7" spans="1:5" s="1" customFormat="1" ht="15.75" hidden="1">
      <c r="A7" s="8"/>
      <c r="B7" s="7"/>
      <c r="C7" s="7"/>
      <c r="D7" s="7"/>
      <c r="E7" s="7"/>
    </row>
    <row r="8" spans="1:7" s="1" customFormat="1" ht="53.25" customHeight="1">
      <c r="A8" s="44" t="s">
        <v>74</v>
      </c>
      <c r="B8" s="44"/>
      <c r="C8" s="44"/>
      <c r="D8" s="44"/>
      <c r="E8" s="44"/>
      <c r="F8" s="44"/>
      <c r="G8" s="44"/>
    </row>
    <row r="9" s="1" customFormat="1" ht="10.5" customHeight="1">
      <c r="A9" s="9"/>
    </row>
    <row r="10" spans="1:7" s="1" customFormat="1" ht="36" customHeight="1">
      <c r="A10" s="36" t="s">
        <v>0</v>
      </c>
      <c r="B10" s="38" t="s">
        <v>11</v>
      </c>
      <c r="C10" s="39" t="s">
        <v>75</v>
      </c>
      <c r="D10" s="40"/>
      <c r="E10" s="41"/>
      <c r="F10" s="39" t="s">
        <v>76</v>
      </c>
      <c r="G10" s="41"/>
    </row>
    <row r="11" spans="1:7" s="11" customFormat="1" ht="66.75" customHeight="1">
      <c r="A11" s="37"/>
      <c r="B11" s="37"/>
      <c r="C11" s="16" t="s">
        <v>34</v>
      </c>
      <c r="D11" s="17" t="s">
        <v>35</v>
      </c>
      <c r="E11" s="10" t="s">
        <v>36</v>
      </c>
      <c r="F11" s="32" t="s">
        <v>68</v>
      </c>
      <c r="G11" s="32" t="s">
        <v>69</v>
      </c>
    </row>
    <row r="12" spans="1:7" s="6" customFormat="1" ht="31.5">
      <c r="A12" s="12" t="s">
        <v>13</v>
      </c>
      <c r="B12" s="4" t="s">
        <v>1</v>
      </c>
      <c r="C12" s="21">
        <f>C13+C14+C16+C17+C15</f>
        <v>5731000</v>
      </c>
      <c r="D12" s="21"/>
      <c r="E12" s="22">
        <f>SUM(E13:E17)</f>
        <v>5731000</v>
      </c>
      <c r="F12" s="21">
        <f>F13+F14+F16+F17+F15</f>
        <v>1099037.85</v>
      </c>
      <c r="G12" s="26">
        <f aca="true" t="shared" si="0" ref="G12:G36">F12/E12*100</f>
        <v>19.177069446867915</v>
      </c>
    </row>
    <row r="13" spans="1:7" ht="48" customHeight="1">
      <c r="A13" s="13" t="s">
        <v>14</v>
      </c>
      <c r="B13" s="5" t="s">
        <v>25</v>
      </c>
      <c r="C13" s="23">
        <v>853000</v>
      </c>
      <c r="D13" s="23"/>
      <c r="E13" s="24">
        <f>C13</f>
        <v>853000</v>
      </c>
      <c r="F13" s="24">
        <v>170375</v>
      </c>
      <c r="G13" s="26">
        <f t="shared" si="0"/>
        <v>19.973622508792495</v>
      </c>
    </row>
    <row r="14" spans="1:7" ht="66" customHeight="1">
      <c r="A14" s="13" t="s">
        <v>15</v>
      </c>
      <c r="B14" s="5" t="s">
        <v>26</v>
      </c>
      <c r="C14" s="23">
        <v>4598000</v>
      </c>
      <c r="D14" s="23"/>
      <c r="E14" s="24">
        <f>C14</f>
        <v>4598000</v>
      </c>
      <c r="F14" s="24">
        <v>918662.85</v>
      </c>
      <c r="G14" s="26">
        <f t="shared" si="0"/>
        <v>19.9796183123097</v>
      </c>
    </row>
    <row r="15" spans="1:7" ht="36.75" customHeight="1" hidden="1">
      <c r="A15" s="13" t="s">
        <v>59</v>
      </c>
      <c r="B15" s="20" t="s">
        <v>60</v>
      </c>
      <c r="C15" s="23">
        <v>0</v>
      </c>
      <c r="D15" s="23"/>
      <c r="E15" s="24">
        <f>C15</f>
        <v>0</v>
      </c>
      <c r="F15" s="24">
        <v>0</v>
      </c>
      <c r="G15" s="26" t="e">
        <f t="shared" si="0"/>
        <v>#DIV/0!</v>
      </c>
    </row>
    <row r="16" spans="1:7" ht="15.75">
      <c r="A16" s="13" t="s">
        <v>47</v>
      </c>
      <c r="B16" s="5" t="s">
        <v>37</v>
      </c>
      <c r="C16" s="23">
        <v>50000</v>
      </c>
      <c r="D16" s="23"/>
      <c r="E16" s="24">
        <f>C16</f>
        <v>50000</v>
      </c>
      <c r="F16" s="24">
        <v>0</v>
      </c>
      <c r="G16" s="26">
        <f t="shared" si="0"/>
        <v>0</v>
      </c>
    </row>
    <row r="17" spans="1:7" ht="45.75" customHeight="1">
      <c r="A17" s="13" t="s">
        <v>48</v>
      </c>
      <c r="B17" s="5" t="s">
        <v>2</v>
      </c>
      <c r="C17" s="23">
        <v>230000</v>
      </c>
      <c r="D17" s="23"/>
      <c r="E17" s="24">
        <f>C17</f>
        <v>230000</v>
      </c>
      <c r="F17" s="24">
        <v>10000</v>
      </c>
      <c r="G17" s="26">
        <f t="shared" si="0"/>
        <v>4.3478260869565215</v>
      </c>
    </row>
    <row r="18" spans="1:7" s="6" customFormat="1" ht="31.5">
      <c r="A18" s="12" t="s">
        <v>16</v>
      </c>
      <c r="B18" s="4" t="s">
        <v>3</v>
      </c>
      <c r="C18" s="21"/>
      <c r="D18" s="21">
        <f>D19</f>
        <v>182064</v>
      </c>
      <c r="E18" s="22">
        <f>SUM(D18,C18)</f>
        <v>182064</v>
      </c>
      <c r="F18" s="22">
        <f>F19</f>
        <v>0</v>
      </c>
      <c r="G18" s="26">
        <f t="shared" si="0"/>
        <v>0</v>
      </c>
    </row>
    <row r="19" spans="1:7" ht="53.25" customHeight="1">
      <c r="A19" s="13" t="s">
        <v>38</v>
      </c>
      <c r="B19" s="5" t="s">
        <v>39</v>
      </c>
      <c r="C19" s="23"/>
      <c r="D19" s="23">
        <v>182064</v>
      </c>
      <c r="E19" s="24">
        <f>SUM(D19,C19)</f>
        <v>182064</v>
      </c>
      <c r="F19" s="24">
        <v>0</v>
      </c>
      <c r="G19" s="26">
        <f t="shared" si="0"/>
        <v>0</v>
      </c>
    </row>
    <row r="20" spans="1:7" s="6" customFormat="1" ht="33" customHeight="1">
      <c r="A20" s="12" t="s">
        <v>17</v>
      </c>
      <c r="B20" s="4" t="s">
        <v>4</v>
      </c>
      <c r="C20" s="21">
        <f>C21+C22+C23</f>
        <v>302000</v>
      </c>
      <c r="D20" s="21"/>
      <c r="E20" s="25">
        <f>C20+D20</f>
        <v>302000</v>
      </c>
      <c r="F20" s="21">
        <f>F21+F22+F23</f>
        <v>0</v>
      </c>
      <c r="G20" s="26">
        <f t="shared" si="0"/>
        <v>0</v>
      </c>
    </row>
    <row r="21" spans="1:7" ht="99.75" customHeight="1">
      <c r="A21" s="13" t="s">
        <v>18</v>
      </c>
      <c r="B21" s="5" t="s">
        <v>31</v>
      </c>
      <c r="C21" s="23">
        <v>2000</v>
      </c>
      <c r="D21" s="23"/>
      <c r="E21" s="24">
        <f>C21</f>
        <v>2000</v>
      </c>
      <c r="F21" s="24">
        <v>0</v>
      </c>
      <c r="G21" s="26">
        <v>0</v>
      </c>
    </row>
    <row r="22" spans="1:7" ht="31.5">
      <c r="A22" s="13" t="s">
        <v>19</v>
      </c>
      <c r="B22" s="5" t="s">
        <v>27</v>
      </c>
      <c r="C22" s="23">
        <v>300000</v>
      </c>
      <c r="D22" s="23"/>
      <c r="E22" s="24">
        <f>C22</f>
        <v>300000</v>
      </c>
      <c r="F22" s="24">
        <v>0</v>
      </c>
      <c r="G22" s="26">
        <f t="shared" si="0"/>
        <v>0</v>
      </c>
    </row>
    <row r="23" spans="1:7" ht="78.75" hidden="1">
      <c r="A23" s="13" t="s">
        <v>58</v>
      </c>
      <c r="B23" s="20" t="s">
        <v>61</v>
      </c>
      <c r="C23" s="23">
        <v>0</v>
      </c>
      <c r="D23" s="23"/>
      <c r="E23" s="24">
        <v>0</v>
      </c>
      <c r="F23" s="24">
        <v>0</v>
      </c>
      <c r="G23" s="26" t="e">
        <f t="shared" si="0"/>
        <v>#DIV/0!</v>
      </c>
    </row>
    <row r="24" spans="1:7" s="6" customFormat="1" ht="31.5">
      <c r="A24" s="12" t="s">
        <v>20</v>
      </c>
      <c r="B24" s="4" t="s">
        <v>5</v>
      </c>
      <c r="C24" s="21">
        <f>C26+C27+C25</f>
        <v>5687111</v>
      </c>
      <c r="D24" s="21"/>
      <c r="E24" s="21">
        <f>E26+E27+E25</f>
        <v>5687111</v>
      </c>
      <c r="F24" s="21">
        <f>F26+F27+F25</f>
        <v>670985.7</v>
      </c>
      <c r="G24" s="26">
        <f t="shared" si="0"/>
        <v>11.79835772503825</v>
      </c>
    </row>
    <row r="25" spans="1:7" s="31" customFormat="1" ht="47.25" hidden="1">
      <c r="A25" s="28" t="s">
        <v>71</v>
      </c>
      <c r="B25" s="29" t="s">
        <v>70</v>
      </c>
      <c r="C25" s="30">
        <v>0</v>
      </c>
      <c r="D25" s="30"/>
      <c r="E25" s="24">
        <v>0</v>
      </c>
      <c r="F25" s="30">
        <v>0</v>
      </c>
      <c r="G25" s="26" t="e">
        <f t="shared" si="0"/>
        <v>#DIV/0!</v>
      </c>
    </row>
    <row r="26" spans="1:7" ht="16.5" customHeight="1">
      <c r="A26" s="13" t="s">
        <v>56</v>
      </c>
      <c r="B26" s="5" t="s">
        <v>57</v>
      </c>
      <c r="C26" s="23">
        <v>5685111</v>
      </c>
      <c r="D26" s="23"/>
      <c r="E26" s="24">
        <f>C26</f>
        <v>5685111</v>
      </c>
      <c r="F26" s="24">
        <v>670985.7</v>
      </c>
      <c r="G26" s="26">
        <f t="shared" si="0"/>
        <v>11.802508341525785</v>
      </c>
    </row>
    <row r="27" spans="1:7" ht="45" customHeight="1">
      <c r="A27" s="13" t="s">
        <v>54</v>
      </c>
      <c r="B27" s="5" t="s">
        <v>55</v>
      </c>
      <c r="C27" s="23">
        <v>2000</v>
      </c>
      <c r="D27" s="23"/>
      <c r="E27" s="24">
        <f>C27</f>
        <v>2000</v>
      </c>
      <c r="F27" s="24">
        <v>0</v>
      </c>
      <c r="G27" s="26">
        <f t="shared" si="0"/>
        <v>0</v>
      </c>
    </row>
    <row r="28" spans="1:7" s="6" customFormat="1" ht="47.25">
      <c r="A28" s="12" t="s">
        <v>21</v>
      </c>
      <c r="B28" s="4" t="s">
        <v>6</v>
      </c>
      <c r="C28" s="21">
        <f>C29+C30+C31</f>
        <v>5173000</v>
      </c>
      <c r="D28" s="21"/>
      <c r="E28" s="22">
        <f>SUM(E29:E31)</f>
        <v>5173000</v>
      </c>
      <c r="F28" s="21">
        <f>F29+F30+F31</f>
        <v>761953.48</v>
      </c>
      <c r="G28" s="26">
        <f t="shared" si="0"/>
        <v>14.729431277788516</v>
      </c>
    </row>
    <row r="29" spans="1:7" ht="15.75">
      <c r="A29" s="13" t="s">
        <v>28</v>
      </c>
      <c r="B29" s="5" t="s">
        <v>7</v>
      </c>
      <c r="C29" s="23">
        <v>904000</v>
      </c>
      <c r="D29" s="23"/>
      <c r="E29" s="24">
        <f>C29+D29</f>
        <v>904000</v>
      </c>
      <c r="F29" s="24">
        <v>13428.02</v>
      </c>
      <c r="G29" s="26">
        <f t="shared" si="0"/>
        <v>1.4854004424778762</v>
      </c>
    </row>
    <row r="30" spans="1:7" ht="36.75" customHeight="1">
      <c r="A30" s="13" t="s">
        <v>52</v>
      </c>
      <c r="B30" s="5" t="s">
        <v>53</v>
      </c>
      <c r="C30" s="23">
        <v>75000</v>
      </c>
      <c r="D30" s="23"/>
      <c r="E30" s="24">
        <f>C30</f>
        <v>75000</v>
      </c>
      <c r="F30" s="24">
        <v>0</v>
      </c>
      <c r="G30" s="26">
        <f t="shared" si="0"/>
        <v>0</v>
      </c>
    </row>
    <row r="31" spans="1:7" ht="19.5" customHeight="1">
      <c r="A31" s="13" t="s">
        <v>32</v>
      </c>
      <c r="B31" s="5" t="s">
        <v>33</v>
      </c>
      <c r="C31" s="23">
        <v>4194000</v>
      </c>
      <c r="D31" s="23"/>
      <c r="E31" s="24">
        <f>C31</f>
        <v>4194000</v>
      </c>
      <c r="F31" s="24">
        <v>748525.46</v>
      </c>
      <c r="G31" s="26">
        <f t="shared" si="0"/>
        <v>17.847531235097758</v>
      </c>
    </row>
    <row r="32" spans="1:7" s="6" customFormat="1" ht="33" customHeight="1">
      <c r="A32" s="12" t="s">
        <v>22</v>
      </c>
      <c r="B32" s="4" t="s">
        <v>51</v>
      </c>
      <c r="C32" s="21">
        <f>C33</f>
        <v>909000</v>
      </c>
      <c r="D32" s="21"/>
      <c r="E32" s="22">
        <f>E33</f>
        <v>909000</v>
      </c>
      <c r="F32" s="21">
        <f>F33</f>
        <v>214750</v>
      </c>
      <c r="G32" s="26">
        <f t="shared" si="0"/>
        <v>23.624862486248624</v>
      </c>
    </row>
    <row r="33" spans="1:7" ht="19.5" customHeight="1">
      <c r="A33" s="13" t="s">
        <v>23</v>
      </c>
      <c r="B33" s="5" t="s">
        <v>8</v>
      </c>
      <c r="C33" s="23">
        <v>909000</v>
      </c>
      <c r="D33" s="23"/>
      <c r="E33" s="27">
        <f>C33+D33</f>
        <v>909000</v>
      </c>
      <c r="F33" s="24">
        <v>214750</v>
      </c>
      <c r="G33" s="26">
        <f t="shared" si="0"/>
        <v>23.624862486248624</v>
      </c>
    </row>
    <row r="34" spans="1:7" s="6" customFormat="1" ht="15" customHeight="1">
      <c r="A34" s="12" t="s">
        <v>24</v>
      </c>
      <c r="B34" s="4" t="s">
        <v>9</v>
      </c>
      <c r="C34" s="21">
        <f>C36+C37</f>
        <v>1625023.68</v>
      </c>
      <c r="D34" s="21"/>
      <c r="E34" s="22">
        <f>SUM(E35:E37)</f>
        <v>1625023.68</v>
      </c>
      <c r="F34" s="21">
        <f>F36+F37</f>
        <v>24808.7</v>
      </c>
      <c r="G34" s="26">
        <f t="shared" si="0"/>
        <v>1.5266669837082005</v>
      </c>
    </row>
    <row r="35" spans="1:7" s="6" customFormat="1" ht="15.75" customHeight="1" hidden="1">
      <c r="A35" s="13" t="s">
        <v>40</v>
      </c>
      <c r="B35" s="5" t="s">
        <v>41</v>
      </c>
      <c r="C35" s="23">
        <v>0</v>
      </c>
      <c r="D35" s="21"/>
      <c r="E35" s="22">
        <f>C35+D35</f>
        <v>0</v>
      </c>
      <c r="F35" s="22"/>
      <c r="G35" s="22"/>
    </row>
    <row r="36" spans="1:7" s="6" customFormat="1" ht="15.75" customHeight="1">
      <c r="A36" s="13" t="s">
        <v>40</v>
      </c>
      <c r="B36" s="5" t="s">
        <v>41</v>
      </c>
      <c r="C36" s="23">
        <v>35000</v>
      </c>
      <c r="D36" s="21"/>
      <c r="E36" s="22">
        <f>C36+D36</f>
        <v>35000</v>
      </c>
      <c r="F36" s="22">
        <v>0</v>
      </c>
      <c r="G36" s="26">
        <f t="shared" si="0"/>
        <v>0</v>
      </c>
    </row>
    <row r="37" spans="1:7" ht="31.5">
      <c r="A37" s="13">
        <v>1003</v>
      </c>
      <c r="B37" s="5" t="s">
        <v>10</v>
      </c>
      <c r="C37" s="23">
        <v>1590023.68</v>
      </c>
      <c r="D37" s="23"/>
      <c r="E37" s="24">
        <f>C37</f>
        <v>1590023.68</v>
      </c>
      <c r="F37" s="24">
        <v>24808.7</v>
      </c>
      <c r="G37" s="26">
        <f>F37/E37*100</f>
        <v>1.5602723602204467</v>
      </c>
    </row>
    <row r="38" spans="1:7" ht="31.5">
      <c r="A38" s="12" t="s">
        <v>42</v>
      </c>
      <c r="B38" s="4" t="s">
        <v>29</v>
      </c>
      <c r="C38" s="21">
        <f>C39</f>
        <v>640000</v>
      </c>
      <c r="D38" s="21"/>
      <c r="E38" s="22">
        <f>SUM(E39:E39)</f>
        <v>640000</v>
      </c>
      <c r="F38" s="21">
        <f>F39</f>
        <v>122469.96</v>
      </c>
      <c r="G38" s="26">
        <f>F38/E38*100</f>
        <v>19.135931250000002</v>
      </c>
    </row>
    <row r="39" spans="1:7" ht="15.75">
      <c r="A39" s="13" t="s">
        <v>43</v>
      </c>
      <c r="B39" s="5" t="s">
        <v>44</v>
      </c>
      <c r="C39" s="23">
        <v>640000</v>
      </c>
      <c r="D39" s="23"/>
      <c r="E39" s="24">
        <f>C39</f>
        <v>640000</v>
      </c>
      <c r="F39" s="24">
        <v>122469.96</v>
      </c>
      <c r="G39" s="26">
        <f>F39/E39*100</f>
        <v>19.135931250000002</v>
      </c>
    </row>
    <row r="40" spans="1:7" s="6" customFormat="1" ht="62.25" customHeight="1" hidden="1">
      <c r="A40" s="12" t="s">
        <v>45</v>
      </c>
      <c r="B40" s="4" t="s">
        <v>49</v>
      </c>
      <c r="C40" s="21">
        <v>0</v>
      </c>
      <c r="D40" s="21"/>
      <c r="E40" s="22">
        <f>SUM(E41:E41)</f>
        <v>0</v>
      </c>
      <c r="F40" s="22"/>
      <c r="G40" s="22"/>
    </row>
    <row r="41" spans="1:7" ht="110.25" hidden="1">
      <c r="A41" s="13" t="s">
        <v>46</v>
      </c>
      <c r="B41" s="5" t="s">
        <v>50</v>
      </c>
      <c r="C41" s="23">
        <v>0</v>
      </c>
      <c r="D41" s="23"/>
      <c r="E41" s="24">
        <f>C41</f>
        <v>0</v>
      </c>
      <c r="F41" s="24"/>
      <c r="G41" s="24"/>
    </row>
    <row r="42" spans="1:7" ht="31.5">
      <c r="A42" s="12" t="s">
        <v>64</v>
      </c>
      <c r="B42" s="5" t="s">
        <v>67</v>
      </c>
      <c r="C42" s="21">
        <f>C43</f>
        <v>80000</v>
      </c>
      <c r="D42" s="23"/>
      <c r="E42" s="22">
        <f>SUM(E43:E43)</f>
        <v>80000</v>
      </c>
      <c r="F42" s="21">
        <f>F43</f>
        <v>37056</v>
      </c>
      <c r="G42" s="26">
        <f>F42/E42*100</f>
        <v>46.32</v>
      </c>
    </row>
    <row r="43" spans="1:7" ht="47.25">
      <c r="A43" s="13" t="s">
        <v>65</v>
      </c>
      <c r="B43" s="5" t="s">
        <v>66</v>
      </c>
      <c r="C43" s="23">
        <v>80000</v>
      </c>
      <c r="D43" s="23"/>
      <c r="E43" s="24">
        <f>C43</f>
        <v>80000</v>
      </c>
      <c r="F43" s="24">
        <v>37056</v>
      </c>
      <c r="G43" s="26">
        <f>F43/E43*100</f>
        <v>46.32</v>
      </c>
    </row>
    <row r="44" spans="1:7" s="6" customFormat="1" ht="15.75">
      <c r="A44" s="35" t="s">
        <v>30</v>
      </c>
      <c r="B44" s="35"/>
      <c r="C44" s="22">
        <f>C12+C20+C24+C28+C32+C38+C34+C40+C42</f>
        <v>20147134.68</v>
      </c>
      <c r="D44" s="22">
        <f>D18</f>
        <v>182064</v>
      </c>
      <c r="E44" s="22">
        <f>C44+D44</f>
        <v>20329198.68</v>
      </c>
      <c r="F44" s="22">
        <f>F12+F19+F20+F24+F28+F32+F38+F34+F40+F42</f>
        <v>2931061.6900000004</v>
      </c>
      <c r="G44" s="26">
        <f>F44/E44*100</f>
        <v>14.41798929774639</v>
      </c>
    </row>
    <row r="45" spans="1:5" s="6" customFormat="1" ht="15.75" hidden="1">
      <c r="A45" s="33" t="s">
        <v>12</v>
      </c>
      <c r="B45" s="34"/>
      <c r="C45" s="19"/>
      <c r="D45" s="19"/>
      <c r="E45" s="18"/>
    </row>
    <row r="46" ht="15.75">
      <c r="E46" s="15"/>
    </row>
    <row r="47" ht="15.75" hidden="1"/>
    <row r="48" ht="15.75" hidden="1">
      <c r="E48" s="2"/>
    </row>
    <row r="49" spans="2:5" ht="15.75" hidden="1">
      <c r="B49" s="7"/>
      <c r="C49" s="7"/>
      <c r="D49" s="7"/>
      <c r="E49" s="2"/>
    </row>
    <row r="50" spans="2:4" ht="15.75">
      <c r="B50" s="7"/>
      <c r="C50" s="7"/>
      <c r="D50" s="7"/>
    </row>
    <row r="51" spans="1:7" ht="15.75">
      <c r="A51" s="47" t="s">
        <v>79</v>
      </c>
      <c r="B51" s="43"/>
      <c r="C51" s="43"/>
      <c r="D51" s="43"/>
      <c r="E51" s="43"/>
      <c r="F51" s="43"/>
      <c r="G51" s="43"/>
    </row>
    <row r="56" ht="15.75">
      <c r="E56" s="2"/>
    </row>
    <row r="57" ht="15.75">
      <c r="E57" s="2"/>
    </row>
  </sheetData>
  <sheetProtection/>
  <mergeCells count="14">
    <mergeCell ref="A1:G1"/>
    <mergeCell ref="A2:G2"/>
    <mergeCell ref="A3:G3"/>
    <mergeCell ref="A4:G4"/>
    <mergeCell ref="A5:G5"/>
    <mergeCell ref="A51:G51"/>
    <mergeCell ref="A45:B45"/>
    <mergeCell ref="A44:B44"/>
    <mergeCell ref="A10:A11"/>
    <mergeCell ref="B10:B11"/>
    <mergeCell ref="C10:E10"/>
    <mergeCell ref="D6:G6"/>
    <mergeCell ref="F10:G10"/>
    <mergeCell ref="A8:G8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2016-04-14T06:22:50Z</cp:lastPrinted>
  <dcterms:created xsi:type="dcterms:W3CDTF">2004-11-13T08:03:22Z</dcterms:created>
  <dcterms:modified xsi:type="dcterms:W3CDTF">2016-04-14T06:23:37Z</dcterms:modified>
  <cp:category/>
  <cp:version/>
  <cp:contentType/>
  <cp:contentStatus/>
</cp:coreProperties>
</file>