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12119" windowHeight="8369" activeTab="0"/>
  </bookViews>
  <sheets>
    <sheet name="Приложение 2 к ПЗ" sheetId="1" r:id="rId1"/>
    <sheet name="Приложение 1 к ПЗ" sheetId="2" r:id="rId2"/>
  </sheets>
  <definedNames>
    <definedName name="_xlnm.Print_Titles" localSheetId="1">'Приложение 1 к ПЗ'!$11:$11</definedName>
  </definedNames>
  <calcPr fullCalcOnLoad="1"/>
</workbook>
</file>

<file path=xl/sharedStrings.xml><?xml version="1.0" encoding="utf-8"?>
<sst xmlns="http://schemas.openxmlformats.org/spreadsheetml/2006/main" count="162" uniqueCount="83">
  <si>
    <t>Код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</si>
  <si>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</si>
  <si>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</si>
  <si>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</si>
  <si>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</si>
  <si>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</si>
  <si>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</si>
  <si>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</si>
  <si>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Культура</t>
  </si>
  <si>
    <t>Социальная политика</t>
  </si>
  <si>
    <t>Социальное обеспечение населения</t>
  </si>
  <si>
    <t>Наименование</t>
  </si>
  <si>
    <t>ПРОФИЦИТ/ДЕФИЦИТ</t>
  </si>
  <si>
    <t>0100</t>
  </si>
  <si>
    <t>0102</t>
  </si>
  <si>
    <t>0104</t>
  </si>
  <si>
    <t>0200</t>
  </si>
  <si>
    <t>0300</t>
  </si>
  <si>
    <t>0309</t>
  </si>
  <si>
    <t>0310</t>
  </si>
  <si>
    <t>0400</t>
  </si>
  <si>
    <t>0500</t>
  </si>
  <si>
    <t>0800</t>
  </si>
  <si>
    <t>0801</t>
  </si>
  <si>
    <t>1000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</si>
  <si>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</si>
  <si>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</si>
  <si>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пожарной безопасности</t>
  </si>
  <si>
    <t>0501</t>
  </si>
  <si>
    <t>Физическая культура и спорт</t>
  </si>
  <si>
    <t>ИТОГО</t>
  </si>
  <si>
    <t>Защита населения  и территории от чрезвычайных ситуаций природного и техногенного характера, гражданская оборона</t>
  </si>
  <si>
    <t>0503</t>
  </si>
  <si>
    <t>Благоустройство</t>
  </si>
  <si>
    <t>На решение вопросов местного значения</t>
  </si>
  <si>
    <t>На осуществление государственных полномочий</t>
  </si>
  <si>
    <t>Всего</t>
  </si>
  <si>
    <t>Резервные фонды</t>
  </si>
  <si>
    <t>0203</t>
  </si>
  <si>
    <t>Мобилизационная и вневойсковая  подготовка</t>
  </si>
  <si>
    <t>1001</t>
  </si>
  <si>
    <t>Пенсионное обеспечение</t>
  </si>
  <si>
    <t>Глава Пречистенского сельского поселения Ярославской области                           А.К. Сорокин</t>
  </si>
  <si>
    <t>1100</t>
  </si>
  <si>
    <t>1102</t>
  </si>
  <si>
    <t>Массовый спорт</t>
  </si>
  <si>
    <t>0111</t>
  </si>
  <si>
    <t>0113</t>
  </si>
  <si>
    <t>Культура и кинематография</t>
  </si>
  <si>
    <t>0502</t>
  </si>
  <si>
    <t>Коммунальное хозяйство</t>
  </si>
  <si>
    <t>0412</t>
  </si>
  <si>
    <t>Другие вопросы в области национальной экономики</t>
  </si>
  <si>
    <t>0409</t>
  </si>
  <si>
    <t xml:space="preserve"> </t>
  </si>
  <si>
    <t xml:space="preserve">  </t>
  </si>
  <si>
    <t>Условно утвержденные расходы</t>
  </si>
  <si>
    <t>ВСЕГО</t>
  </si>
  <si>
    <t>Дорожное хозяйство (дорожные фонды)</t>
  </si>
  <si>
    <t>0314</t>
  </si>
  <si>
    <t>0107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</si>
  <si>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</si>
  <si>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</si>
  <si>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Приложение №1</t>
  </si>
  <si>
    <t>к пояснительной записке</t>
  </si>
  <si>
    <t>Глава Пречистенского сельского поселения Ярославской области                                                                                               А.К. Сорокин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</si>
  <si>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</si>
  <si>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</si>
  <si>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</si>
  <si>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</si>
  <si>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 xml:space="preserve">2020 год (руб.)            </t>
  </si>
  <si>
    <t xml:space="preserve">2021 год (руб.)            </t>
  </si>
  <si>
    <t xml:space="preserve">к  решению Муниципального Совета </t>
  </si>
  <si>
    <t>Расходы  бюджета Пречистенского сельского поселения Ярославской области на плановый период 2021-2022 годов по разделам и подразделам классификации расходов бюджетов Российской Федерации</t>
  </si>
  <si>
    <t xml:space="preserve">2022 год (руб.)            </t>
  </si>
  <si>
    <t>0402</t>
  </si>
  <si>
    <t>Топливно-энергетический комплекс</t>
  </si>
  <si>
    <t>Расходы  бюджета Пречистенского сельского поселения Ярославской области на 2020 год по разделам и подразделам классификации расходов бюджетов Российской Федерации</t>
  </si>
  <si>
    <t>Изменения (+/-)</t>
  </si>
  <si>
    <t>1006</t>
  </si>
  <si>
    <t>Другие вопросы в области социальной политики</t>
  </si>
  <si>
    <t xml:space="preserve"> от 23.06.2020 года № 16</t>
  </si>
  <si>
    <t>Приложение №2 к пояснительной записке к решению Муниципального Совета Пречистенского сельского поселения Ярославской области от 23.06.2020 года №16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</si>
</sst>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justify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readingOrder="1"/>
    </xf>
    <xf numFmtId="3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 horizontal="right" wrapText="1"/>
    </xf>
    <xf numFmtId="4" fontId="10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 wrapText="1"/>
    </xf>
    <xf numFmtId="0" fontId="1" fillId="0" borderId="0" xfId="0" applyFont="1" applyAlignment="1">
      <alignment horizontal="right" vertical="distributed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right" wrapText="1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110" zoomScaleNormal="110" zoomScalePageLayoutView="0" workbookViewId="0" topLeftCell="A1">
      <selection activeCell="A6" sqref="A6:H6"/>
    </sheetView>
  </sheetViews>
  <sheetFormatPr defaultColWidth="9.00390625" defaultRowHeight="12.75"/>
  <cols>
    <col min="2" max="2" width="55.375" style="0" customWidth="1"/>
    <col min="3" max="3" width="12.25390625" style="0" customWidth="1"/>
    <col min="4" max="4" width="10.25390625" style="0" customWidth="1"/>
    <col min="5" max="5" width="12.00390625" style="0" customWidth="1"/>
    <col min="6" max="6" width="11.75390625" style="0" customWidth="1"/>
    <col min="7" max="7" width="9.375" style="0" customWidth="1"/>
    <col min="8" max="8" width="12.125" style="0" customWidth="1"/>
  </cols>
  <sheetData>
    <row r="1" spans="1:8" ht="15.75" customHeight="1">
      <c r="A1" s="50" t="s">
        <v>54</v>
      </c>
      <c r="B1" s="50"/>
      <c r="C1" s="50"/>
      <c r="D1" s="50"/>
      <c r="E1" s="50"/>
      <c r="F1" s="42" t="s">
        <v>82</v>
      </c>
      <c r="G1" s="42"/>
      <c r="H1" s="42"/>
    </row>
    <row r="2" spans="1:8" ht="15.75" hidden="1">
      <c r="A2" s="50" t="s">
        <v>55</v>
      </c>
      <c r="B2" s="50"/>
      <c r="C2" s="50"/>
      <c r="D2" s="50"/>
      <c r="E2" s="50"/>
      <c r="F2" s="42"/>
      <c r="G2" s="42"/>
      <c r="H2" s="42"/>
    </row>
    <row r="3" spans="1:8" ht="15.75">
      <c r="A3" s="48" t="s">
        <v>54</v>
      </c>
      <c r="B3" s="48"/>
      <c r="C3" s="48"/>
      <c r="D3" s="48"/>
      <c r="E3" s="48"/>
      <c r="F3" s="42"/>
      <c r="G3" s="42"/>
      <c r="H3" s="42"/>
    </row>
    <row r="4" spans="1:8" ht="80.25" customHeight="1">
      <c r="A4" s="48" t="s">
        <v>54</v>
      </c>
      <c r="B4" s="48"/>
      <c r="C4" s="48"/>
      <c r="D4" s="48"/>
      <c r="E4" s="48"/>
      <c r="F4" s="42"/>
      <c r="G4" s="42"/>
      <c r="H4" s="42"/>
    </row>
    <row r="5" spans="1:8" ht="1.5" customHeight="1">
      <c r="A5" s="50" t="s">
        <v>54</v>
      </c>
      <c r="B5" s="50"/>
      <c r="C5" s="50"/>
      <c r="D5" s="50"/>
      <c r="E5" s="50"/>
      <c r="F5" s="42"/>
      <c r="G5" s="42"/>
      <c r="H5" s="42"/>
    </row>
    <row r="6" spans="1:8" ht="54" customHeight="1">
      <c r="A6" s="41" t="s">
        <v>73</v>
      </c>
      <c r="B6" s="41"/>
      <c r="C6" s="41"/>
      <c r="D6" s="41"/>
      <c r="E6" s="41"/>
      <c r="F6" s="41"/>
      <c r="G6" s="41"/>
      <c r="H6" s="41"/>
    </row>
    <row r="7" spans="1:5" ht="15.75">
      <c r="A7" s="9"/>
      <c r="B7" s="1"/>
      <c r="C7" s="1"/>
      <c r="D7" s="1"/>
      <c r="E7" s="1"/>
    </row>
    <row r="8" spans="1:8" ht="15.75">
      <c r="A8" s="53" t="s">
        <v>0</v>
      </c>
      <c r="B8" s="55" t="s">
        <v>11</v>
      </c>
      <c r="C8" s="43" t="s">
        <v>71</v>
      </c>
      <c r="D8" s="44"/>
      <c r="E8" s="45"/>
      <c r="F8" s="43" t="s">
        <v>74</v>
      </c>
      <c r="G8" s="44"/>
      <c r="H8" s="45"/>
    </row>
    <row r="9" spans="1:8" ht="63.75">
      <c r="A9" s="54"/>
      <c r="B9" s="54"/>
      <c r="C9" s="16" t="s">
        <v>34</v>
      </c>
      <c r="D9" s="17" t="s">
        <v>35</v>
      </c>
      <c r="E9" s="10" t="s">
        <v>36</v>
      </c>
      <c r="F9" s="16" t="s">
        <v>34</v>
      </c>
      <c r="G9" s="17" t="s">
        <v>35</v>
      </c>
      <c r="H9" s="10" t="s">
        <v>36</v>
      </c>
    </row>
    <row r="10" spans="1:8" ht="21" customHeight="1">
      <c r="A10" s="12" t="s">
        <v>13</v>
      </c>
      <c r="B10" s="4" t="s">
        <v>1</v>
      </c>
      <c r="C10" s="34">
        <f>C11+C12+C13+C14</f>
        <v>4305000</v>
      </c>
      <c r="D10" s="34"/>
      <c r="E10" s="35">
        <f>SUM(E11:E14)</f>
        <v>4305000</v>
      </c>
      <c r="F10" s="34">
        <f>F11+F12+F13+F14</f>
        <v>3353000</v>
      </c>
      <c r="G10" s="34"/>
      <c r="H10" s="35">
        <f>SUM(H11:H14)</f>
        <v>3353000</v>
      </c>
    </row>
    <row r="11" spans="1:8" ht="36.75" customHeight="1">
      <c r="A11" s="13" t="s">
        <v>14</v>
      </c>
      <c r="B11" s="5" t="s">
        <v>25</v>
      </c>
      <c r="C11" s="36">
        <v>682000</v>
      </c>
      <c r="D11" s="36"/>
      <c r="E11" s="37">
        <f>C11</f>
        <v>682000</v>
      </c>
      <c r="F11" s="36">
        <v>530000</v>
      </c>
      <c r="G11" s="36"/>
      <c r="H11" s="37">
        <f>F11</f>
        <v>530000</v>
      </c>
    </row>
    <row r="12" spans="1:8" ht="51.75" customHeight="1">
      <c r="A12" s="13" t="s">
        <v>15</v>
      </c>
      <c r="B12" s="5" t="s">
        <v>26</v>
      </c>
      <c r="C12" s="36">
        <v>3228000</v>
      </c>
      <c r="D12" s="36"/>
      <c r="E12" s="37">
        <f>C12</f>
        <v>3228000</v>
      </c>
      <c r="F12" s="36">
        <v>2599000</v>
      </c>
      <c r="G12" s="36"/>
      <c r="H12" s="37">
        <f>F12</f>
        <v>2599000</v>
      </c>
    </row>
    <row r="13" spans="1:8" ht="15.75">
      <c r="A13" s="13" t="s">
        <v>46</v>
      </c>
      <c r="B13" s="5" t="s">
        <v>37</v>
      </c>
      <c r="C13" s="36">
        <v>20000</v>
      </c>
      <c r="D13" s="36"/>
      <c r="E13" s="37">
        <f>C13</f>
        <v>20000</v>
      </c>
      <c r="F13" s="36">
        <v>2000</v>
      </c>
      <c r="G13" s="36"/>
      <c r="H13" s="37">
        <f>F13</f>
        <v>2000</v>
      </c>
    </row>
    <row r="14" spans="1:8" ht="15.75" customHeight="1">
      <c r="A14" s="13" t="s">
        <v>47</v>
      </c>
      <c r="B14" s="5" t="s">
        <v>2</v>
      </c>
      <c r="C14" s="36">
        <v>375000</v>
      </c>
      <c r="D14" s="36"/>
      <c r="E14" s="37">
        <f>C14</f>
        <v>375000</v>
      </c>
      <c r="F14" s="36">
        <v>222000</v>
      </c>
      <c r="G14" s="36"/>
      <c r="H14" s="37">
        <f>F14</f>
        <v>222000</v>
      </c>
    </row>
    <row r="15" spans="1:8" ht="14.25" customHeight="1">
      <c r="A15" s="12" t="s">
        <v>16</v>
      </c>
      <c r="B15" s="4" t="s">
        <v>3</v>
      </c>
      <c r="C15" s="34"/>
      <c r="D15" s="34">
        <f>D16</f>
        <v>209270</v>
      </c>
      <c r="E15" s="35">
        <f>SUM(D15,C15)</f>
        <v>209270</v>
      </c>
      <c r="F15" s="34"/>
      <c r="G15" s="34">
        <f>G16</f>
        <v>222334</v>
      </c>
      <c r="H15" s="35">
        <f>SUM(G15,F15)</f>
        <v>222334</v>
      </c>
    </row>
    <row r="16" spans="1:8" ht="18.75" customHeight="1">
      <c r="A16" s="13" t="s">
        <v>38</v>
      </c>
      <c r="B16" s="5" t="s">
        <v>39</v>
      </c>
      <c r="C16" s="36"/>
      <c r="D16" s="36">
        <v>209270</v>
      </c>
      <c r="E16" s="37">
        <f>SUM(D16,C16)</f>
        <v>209270</v>
      </c>
      <c r="F16" s="36"/>
      <c r="G16" s="36">
        <v>222334</v>
      </c>
      <c r="H16" s="37">
        <f>SUM(G16,F16)</f>
        <v>222334</v>
      </c>
    </row>
    <row r="17" spans="1:8" ht="31.5" customHeight="1">
      <c r="A17" s="12" t="s">
        <v>17</v>
      </c>
      <c r="B17" s="4" t="s">
        <v>4</v>
      </c>
      <c r="C17" s="34">
        <f>C18+C19+C20</f>
        <v>20000</v>
      </c>
      <c r="D17" s="34"/>
      <c r="E17" s="35">
        <f>SUM(E18:E19)</f>
        <v>20000</v>
      </c>
      <c r="F17" s="34">
        <f>F18+F19</f>
        <v>2000</v>
      </c>
      <c r="G17" s="34"/>
      <c r="H17" s="35">
        <f>SUM(H18:H19)</f>
        <v>2000</v>
      </c>
    </row>
    <row r="18" spans="1:8" ht="33" customHeight="1">
      <c r="A18" s="13" t="s">
        <v>18</v>
      </c>
      <c r="B18" s="5" t="s">
        <v>31</v>
      </c>
      <c r="C18" s="36">
        <v>5000</v>
      </c>
      <c r="D18" s="36"/>
      <c r="E18" s="37">
        <f>SUM(D18,C18)</f>
        <v>5000</v>
      </c>
      <c r="F18" s="36">
        <v>0</v>
      </c>
      <c r="G18" s="36"/>
      <c r="H18" s="37">
        <f>F18</f>
        <v>0</v>
      </c>
    </row>
    <row r="19" spans="1:8" ht="16.5" customHeight="1">
      <c r="A19" s="13" t="s">
        <v>19</v>
      </c>
      <c r="B19" s="5" t="s">
        <v>27</v>
      </c>
      <c r="C19" s="36">
        <v>15000</v>
      </c>
      <c r="D19" s="36"/>
      <c r="E19" s="37">
        <f>C19</f>
        <v>15000</v>
      </c>
      <c r="F19" s="36">
        <v>2000</v>
      </c>
      <c r="G19" s="36"/>
      <c r="H19" s="37">
        <f>F19</f>
        <v>2000</v>
      </c>
    </row>
    <row r="20" spans="1:8" ht="33.75" customHeight="1">
      <c r="A20" s="13" t="s">
        <v>59</v>
      </c>
      <c r="B20" s="24" t="s">
        <v>62</v>
      </c>
      <c r="C20" s="36">
        <v>0</v>
      </c>
      <c r="D20" s="36"/>
      <c r="E20" s="37">
        <f>C20</f>
        <v>0</v>
      </c>
      <c r="F20" s="36">
        <v>0</v>
      </c>
      <c r="G20" s="36"/>
      <c r="H20" s="37">
        <v>0</v>
      </c>
    </row>
    <row r="21" spans="1:8" ht="15" customHeight="1">
      <c r="A21" s="12" t="s">
        <v>20</v>
      </c>
      <c r="B21" s="4" t="s">
        <v>5</v>
      </c>
      <c r="C21" s="34">
        <f>C23+C24+C22</f>
        <v>4300542</v>
      </c>
      <c r="D21" s="34"/>
      <c r="E21" s="35">
        <f>SUM(E22:E24)</f>
        <v>4300542</v>
      </c>
      <c r="F21" s="34">
        <f>F23+F24+F22</f>
        <v>4420542</v>
      </c>
      <c r="G21" s="34"/>
      <c r="H21" s="35">
        <f>SUM(H23:H24)</f>
        <v>4420542</v>
      </c>
    </row>
    <row r="22" spans="1:8" ht="15" customHeight="1">
      <c r="A22" s="25" t="s">
        <v>75</v>
      </c>
      <c r="B22" s="26" t="s">
        <v>76</v>
      </c>
      <c r="C22" s="38">
        <v>20000</v>
      </c>
      <c r="D22" s="34"/>
      <c r="E22" s="39">
        <f>C22</f>
        <v>20000</v>
      </c>
      <c r="F22" s="38">
        <v>0</v>
      </c>
      <c r="G22" s="38"/>
      <c r="H22" s="39">
        <f>F22</f>
        <v>0</v>
      </c>
    </row>
    <row r="23" spans="1:8" ht="18.75" customHeight="1">
      <c r="A23" s="13" t="s">
        <v>53</v>
      </c>
      <c r="B23" s="5" t="s">
        <v>58</v>
      </c>
      <c r="C23" s="36">
        <v>4280542</v>
      </c>
      <c r="D23" s="36"/>
      <c r="E23" s="37">
        <f>C23</f>
        <v>4280542</v>
      </c>
      <c r="F23" s="36">
        <v>4420542</v>
      </c>
      <c r="G23" s="36"/>
      <c r="H23" s="37">
        <f>F23</f>
        <v>4420542</v>
      </c>
    </row>
    <row r="24" spans="1:8" ht="18" customHeight="1">
      <c r="A24" s="13" t="s">
        <v>51</v>
      </c>
      <c r="B24" s="5" t="s">
        <v>52</v>
      </c>
      <c r="C24" s="36">
        <v>0</v>
      </c>
      <c r="D24" s="36"/>
      <c r="E24" s="37">
        <f>C24</f>
        <v>0</v>
      </c>
      <c r="F24" s="36">
        <v>0</v>
      </c>
      <c r="G24" s="36"/>
      <c r="H24" s="37">
        <f>F24</f>
        <v>0</v>
      </c>
    </row>
    <row r="25" spans="1:8" ht="18" customHeight="1">
      <c r="A25" s="12" t="s">
        <v>21</v>
      </c>
      <c r="B25" s="4" t="s">
        <v>6</v>
      </c>
      <c r="C25" s="34">
        <f>C26+C28</f>
        <v>750000</v>
      </c>
      <c r="D25" s="34"/>
      <c r="E25" s="35">
        <f>SUM(E26:E28)</f>
        <v>750000</v>
      </c>
      <c r="F25" s="34">
        <f>F26+F27+F28</f>
        <v>420188</v>
      </c>
      <c r="G25" s="34"/>
      <c r="H25" s="35">
        <f>SUM(H26:H28)</f>
        <v>420188</v>
      </c>
    </row>
    <row r="26" spans="1:8" ht="21" customHeight="1">
      <c r="A26" s="13" t="s">
        <v>28</v>
      </c>
      <c r="B26" s="5" t="s">
        <v>7</v>
      </c>
      <c r="C26" s="36">
        <v>150000</v>
      </c>
      <c r="D26" s="36"/>
      <c r="E26" s="37">
        <f>C26+D26</f>
        <v>150000</v>
      </c>
      <c r="F26" s="36">
        <v>374688</v>
      </c>
      <c r="G26" s="36"/>
      <c r="H26" s="37">
        <f>F26+G26</f>
        <v>374688</v>
      </c>
    </row>
    <row r="27" spans="1:8" ht="16.5" customHeight="1" hidden="1">
      <c r="A27" s="13" t="s">
        <v>49</v>
      </c>
      <c r="B27" s="5" t="s">
        <v>50</v>
      </c>
      <c r="C27" s="36">
        <v>0</v>
      </c>
      <c r="D27" s="36"/>
      <c r="E27" s="37">
        <f>C27</f>
        <v>0</v>
      </c>
      <c r="F27" s="36">
        <v>0</v>
      </c>
      <c r="G27" s="36"/>
      <c r="H27" s="37">
        <f>F27</f>
        <v>0</v>
      </c>
    </row>
    <row r="28" spans="1:8" ht="17.25" customHeight="1">
      <c r="A28" s="13" t="s">
        <v>32</v>
      </c>
      <c r="B28" s="5" t="s">
        <v>33</v>
      </c>
      <c r="C28" s="36">
        <v>600000</v>
      </c>
      <c r="D28" s="36"/>
      <c r="E28" s="37">
        <f>C28</f>
        <v>600000</v>
      </c>
      <c r="F28" s="36">
        <v>45500</v>
      </c>
      <c r="G28" s="36"/>
      <c r="H28" s="37">
        <f>F28</f>
        <v>45500</v>
      </c>
    </row>
    <row r="29" spans="1:8" ht="17.25" customHeight="1">
      <c r="A29" s="12" t="s">
        <v>22</v>
      </c>
      <c r="B29" s="4" t="s">
        <v>48</v>
      </c>
      <c r="C29" s="34">
        <f>C30</f>
        <v>27000</v>
      </c>
      <c r="D29" s="34"/>
      <c r="E29" s="35">
        <f>E30</f>
        <v>27000</v>
      </c>
      <c r="F29" s="34">
        <f>F30</f>
        <v>5300</v>
      </c>
      <c r="G29" s="34"/>
      <c r="H29" s="35">
        <f>H30</f>
        <v>5300</v>
      </c>
    </row>
    <row r="30" spans="1:8" ht="15.75">
      <c r="A30" s="13" t="s">
        <v>23</v>
      </c>
      <c r="B30" s="5" t="s">
        <v>8</v>
      </c>
      <c r="C30" s="36">
        <v>27000</v>
      </c>
      <c r="D30" s="36"/>
      <c r="E30" s="37">
        <f>C30+D30</f>
        <v>27000</v>
      </c>
      <c r="F30" s="36">
        <v>5300</v>
      </c>
      <c r="G30" s="36"/>
      <c r="H30" s="37">
        <f>F30+G30</f>
        <v>5300</v>
      </c>
    </row>
    <row r="31" spans="1:8" ht="18" customHeight="1">
      <c r="A31" s="12" t="s">
        <v>24</v>
      </c>
      <c r="B31" s="4" t="s">
        <v>9</v>
      </c>
      <c r="C31" s="34">
        <f>C33+C34</f>
        <v>40000</v>
      </c>
      <c r="D31" s="34"/>
      <c r="E31" s="35">
        <f>SUM(E32:E34)</f>
        <v>40000</v>
      </c>
      <c r="F31" s="34">
        <f>F33+F34</f>
        <v>3000</v>
      </c>
      <c r="G31" s="34"/>
      <c r="H31" s="35">
        <f>SUM(H32:H34)</f>
        <v>3000</v>
      </c>
    </row>
    <row r="32" spans="1:8" ht="22.5" customHeight="1" hidden="1">
      <c r="A32" s="13" t="s">
        <v>40</v>
      </c>
      <c r="B32" s="5" t="s">
        <v>41</v>
      </c>
      <c r="C32" s="36">
        <v>0</v>
      </c>
      <c r="D32" s="34"/>
      <c r="E32" s="35">
        <f>C32+D32</f>
        <v>0</v>
      </c>
      <c r="F32" s="36">
        <v>0</v>
      </c>
      <c r="G32" s="34"/>
      <c r="H32" s="35">
        <f>F32+G32</f>
        <v>0</v>
      </c>
    </row>
    <row r="33" spans="1:8" ht="18" customHeight="1">
      <c r="A33" s="13" t="s">
        <v>40</v>
      </c>
      <c r="B33" s="5" t="s">
        <v>41</v>
      </c>
      <c r="C33" s="36">
        <v>10000</v>
      </c>
      <c r="D33" s="34"/>
      <c r="E33" s="37">
        <f>C33+D33</f>
        <v>10000</v>
      </c>
      <c r="F33" s="36">
        <v>0</v>
      </c>
      <c r="G33" s="36"/>
      <c r="H33" s="37">
        <f>F33+G33</f>
        <v>0</v>
      </c>
    </row>
    <row r="34" spans="1:8" ht="19.5" customHeight="1">
      <c r="A34" s="13">
        <v>1003</v>
      </c>
      <c r="B34" s="5" t="s">
        <v>10</v>
      </c>
      <c r="C34" s="36">
        <v>30000</v>
      </c>
      <c r="D34" s="36"/>
      <c r="E34" s="37">
        <f>C34</f>
        <v>30000</v>
      </c>
      <c r="F34" s="36">
        <v>3000</v>
      </c>
      <c r="G34" s="36"/>
      <c r="H34" s="37">
        <f>F34</f>
        <v>3000</v>
      </c>
    </row>
    <row r="35" spans="1:8" ht="17.25" customHeight="1">
      <c r="A35" s="12" t="s">
        <v>43</v>
      </c>
      <c r="B35" s="4" t="s">
        <v>29</v>
      </c>
      <c r="C35" s="34">
        <f>C36</f>
        <v>30000</v>
      </c>
      <c r="D35" s="34"/>
      <c r="E35" s="35">
        <f>SUM(E36:E36)</f>
        <v>30000</v>
      </c>
      <c r="F35" s="35">
        <f>SUM(F36:F36)</f>
        <v>2000</v>
      </c>
      <c r="G35" s="34"/>
      <c r="H35" s="35">
        <f>SUM(H36:H36)</f>
        <v>2000</v>
      </c>
    </row>
    <row r="36" spans="1:8" ht="16.5" customHeight="1">
      <c r="A36" s="13" t="s">
        <v>44</v>
      </c>
      <c r="B36" s="5" t="s">
        <v>45</v>
      </c>
      <c r="C36" s="36">
        <v>30000</v>
      </c>
      <c r="D36" s="36"/>
      <c r="E36" s="37">
        <f>C36</f>
        <v>30000</v>
      </c>
      <c r="F36" s="36">
        <v>2000</v>
      </c>
      <c r="G36" s="36"/>
      <c r="H36" s="37">
        <f>F36</f>
        <v>2000</v>
      </c>
    </row>
    <row r="37" spans="1:8" ht="16.5" customHeight="1">
      <c r="A37" s="12" t="s">
        <v>66</v>
      </c>
      <c r="B37" s="5" t="s">
        <v>67</v>
      </c>
      <c r="C37" s="35">
        <f>SUM(C38:C38)</f>
        <v>20000</v>
      </c>
      <c r="D37" s="34"/>
      <c r="E37" s="35">
        <f>SUM(E38:E38)</f>
        <v>20000</v>
      </c>
      <c r="F37" s="35">
        <f>SUM(F38:F38)</f>
        <v>2000</v>
      </c>
      <c r="G37" s="34"/>
      <c r="H37" s="35">
        <f>SUM(H38:H38)</f>
        <v>2000</v>
      </c>
    </row>
    <row r="38" spans="1:8" ht="15.75" customHeight="1">
      <c r="A38" s="13" t="s">
        <v>68</v>
      </c>
      <c r="B38" s="5" t="s">
        <v>69</v>
      </c>
      <c r="C38" s="36">
        <v>20000</v>
      </c>
      <c r="D38" s="36"/>
      <c r="E38" s="37">
        <f>C38</f>
        <v>20000</v>
      </c>
      <c r="F38" s="36">
        <v>2000</v>
      </c>
      <c r="G38" s="36"/>
      <c r="H38" s="37">
        <f>F38</f>
        <v>2000</v>
      </c>
    </row>
    <row r="39" spans="1:8" ht="15.75">
      <c r="A39" s="49" t="s">
        <v>30</v>
      </c>
      <c r="B39" s="49"/>
      <c r="C39" s="35">
        <f>C10+C17+C21+C25+C29+C35+C31+C37</f>
        <v>9492542</v>
      </c>
      <c r="D39" s="35">
        <f>D15</f>
        <v>209270</v>
      </c>
      <c r="E39" s="35">
        <f>C39+D39</f>
        <v>9701812</v>
      </c>
      <c r="F39" s="35">
        <f>F10+F17+F21+F25+F29+F35+F31+F37</f>
        <v>8208030</v>
      </c>
      <c r="G39" s="35">
        <f>G15</f>
        <v>222334</v>
      </c>
      <c r="H39" s="35">
        <f>F39+G39</f>
        <v>8430364</v>
      </c>
    </row>
    <row r="40" spans="1:8" ht="15.75">
      <c r="A40" s="46" t="s">
        <v>56</v>
      </c>
      <c r="B40" s="47"/>
      <c r="C40" s="40" t="s">
        <v>54</v>
      </c>
      <c r="D40" s="40"/>
      <c r="E40" s="35">
        <v>269000</v>
      </c>
      <c r="F40" s="40" t="s">
        <v>54</v>
      </c>
      <c r="G40" s="40"/>
      <c r="H40" s="35">
        <v>409200</v>
      </c>
    </row>
    <row r="41" spans="1:8" ht="15.75">
      <c r="A41" s="20" t="s">
        <v>57</v>
      </c>
      <c r="B41" s="21"/>
      <c r="C41" s="40" t="s">
        <v>54</v>
      </c>
      <c r="D41" s="40" t="s">
        <v>54</v>
      </c>
      <c r="E41" s="35">
        <f>SUM(E39:E40)</f>
        <v>9970812</v>
      </c>
      <c r="F41" s="40" t="s">
        <v>54</v>
      </c>
      <c r="G41" s="40" t="s">
        <v>54</v>
      </c>
      <c r="H41" s="35">
        <f>SUM(H39:H40)</f>
        <v>8839564</v>
      </c>
    </row>
    <row r="42" spans="1:8" ht="15.75">
      <c r="A42" s="51" t="s">
        <v>12</v>
      </c>
      <c r="B42" s="52"/>
      <c r="C42" s="19"/>
      <c r="D42" s="19"/>
      <c r="E42" s="18"/>
      <c r="F42" s="19"/>
      <c r="G42" s="19"/>
      <c r="H42" s="18"/>
    </row>
    <row r="43" spans="1:5" ht="15.75" hidden="1">
      <c r="A43" s="14"/>
      <c r="B43" s="7"/>
      <c r="C43" s="7"/>
      <c r="D43" s="7"/>
      <c r="E43" s="2"/>
    </row>
    <row r="44" spans="1:5" ht="15.75" hidden="1">
      <c r="A44" s="14"/>
      <c r="B44" s="7"/>
      <c r="C44" s="7"/>
      <c r="D44" s="7"/>
      <c r="E44" s="3"/>
    </row>
    <row r="45" spans="1:5" ht="15.75">
      <c r="A45" s="14"/>
      <c r="B45" s="7"/>
      <c r="C45" s="7"/>
      <c r="D45" s="7"/>
      <c r="E45" s="3"/>
    </row>
    <row r="46" spans="1:5" ht="15.75">
      <c r="A46" s="22" t="s">
        <v>65</v>
      </c>
      <c r="B46" s="23"/>
      <c r="C46" s="23"/>
      <c r="D46" s="23"/>
      <c r="E46" s="23"/>
    </row>
  </sheetData>
  <sheetProtection/>
  <mergeCells count="14">
    <mergeCell ref="A42:B42"/>
    <mergeCell ref="A4:E4"/>
    <mergeCell ref="A5:E5"/>
    <mergeCell ref="A8:A9"/>
    <mergeCell ref="B8:B9"/>
    <mergeCell ref="C8:E8"/>
    <mergeCell ref="A6:H6"/>
    <mergeCell ref="F1:H5"/>
    <mergeCell ref="F8:H8"/>
    <mergeCell ref="A40:B40"/>
    <mergeCell ref="A3:E3"/>
    <mergeCell ref="A39:B39"/>
    <mergeCell ref="A1:E1"/>
    <mergeCell ref="A2:E2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SheetLayoutView="100" zoomScalePageLayoutView="0" workbookViewId="0" topLeftCell="A1">
      <selection activeCell="D6" sqref="D6:F6"/>
    </sheetView>
  </sheetViews>
  <sheetFormatPr defaultColWidth="11.875" defaultRowHeight="12.75"/>
  <cols>
    <col min="1" max="1" width="10.375" style="14" customWidth="1"/>
    <col min="2" max="2" width="46.00390625" style="1" customWidth="1"/>
    <col min="3" max="3" width="14.00390625" style="1" customWidth="1"/>
    <col min="4" max="4" width="11.125" style="1" customWidth="1"/>
    <col min="5" max="5" width="13.125" style="1" customWidth="1"/>
    <col min="6" max="6" width="13.875" style="3" customWidth="1"/>
    <col min="7" max="16384" width="11.875" style="3" customWidth="1"/>
  </cols>
  <sheetData>
    <row r="1" spans="1:6" s="1" customFormat="1" ht="18.75" customHeight="1">
      <c r="A1" s="50" t="s">
        <v>63</v>
      </c>
      <c r="B1" s="50"/>
      <c r="C1" s="50"/>
      <c r="D1" s="50"/>
      <c r="E1" s="50"/>
      <c r="F1" s="50"/>
    </row>
    <row r="2" spans="1:6" s="1" customFormat="1" ht="17.25" customHeight="1">
      <c r="A2" s="50" t="s">
        <v>64</v>
      </c>
      <c r="B2" s="50"/>
      <c r="C2" s="50"/>
      <c r="D2" s="50"/>
      <c r="E2" s="50"/>
      <c r="F2" s="50"/>
    </row>
    <row r="3" spans="1:6" s="1" customFormat="1" ht="17.25" customHeight="1">
      <c r="A3" s="48" t="s">
        <v>72</v>
      </c>
      <c r="B3" s="48"/>
      <c r="C3" s="48"/>
      <c r="D3" s="48"/>
      <c r="E3" s="48"/>
      <c r="F3" s="48"/>
    </row>
    <row r="4" spans="1:6" s="1" customFormat="1" ht="17.25" customHeight="1">
      <c r="A4" s="48" t="s">
        <v>81</v>
      </c>
      <c r="B4" s="48"/>
      <c r="C4" s="48"/>
      <c r="D4" s="48"/>
      <c r="E4" s="48"/>
      <c r="F4" s="48"/>
    </row>
    <row r="5" spans="1:6" s="1" customFormat="1" ht="18.75" customHeight="1">
      <c r="A5" s="50" t="s">
        <v>54</v>
      </c>
      <c r="B5" s="50"/>
      <c r="C5" s="50"/>
      <c r="D5" s="50"/>
      <c r="E5" s="50"/>
      <c r="F5" s="50"/>
    </row>
    <row r="6" spans="3:6" s="1" customFormat="1" ht="18.75" customHeight="1">
      <c r="C6" s="7"/>
      <c r="D6" s="48"/>
      <c r="E6" s="48"/>
      <c r="F6" s="48"/>
    </row>
    <row r="7" spans="1:6" s="1" customFormat="1" ht="15.75" customHeight="1" hidden="1">
      <c r="A7" s="8"/>
      <c r="B7" s="7"/>
      <c r="C7" s="7"/>
      <c r="D7" s="7"/>
      <c r="E7" s="7"/>
      <c r="F7" s="7"/>
    </row>
    <row r="8" spans="1:6" s="1" customFormat="1" ht="53.25" customHeight="1">
      <c r="A8" s="41" t="s">
        <v>77</v>
      </c>
      <c r="B8" s="41"/>
      <c r="C8" s="41"/>
      <c r="D8" s="41"/>
      <c r="E8" s="41"/>
      <c r="F8" s="41"/>
    </row>
    <row r="9" s="1" customFormat="1" ht="15.75">
      <c r="A9" s="9"/>
    </row>
    <row r="10" spans="1:6" s="1" customFormat="1" ht="18" customHeight="1">
      <c r="A10" s="53" t="s">
        <v>0</v>
      </c>
      <c r="B10" s="55" t="s">
        <v>11</v>
      </c>
      <c r="C10" s="43" t="s">
        <v>70</v>
      </c>
      <c r="D10" s="44"/>
      <c r="E10" s="44"/>
      <c r="F10" s="45"/>
    </row>
    <row r="11" spans="1:6" s="11" customFormat="1" ht="66.75" customHeight="1">
      <c r="A11" s="58"/>
      <c r="B11" s="59"/>
      <c r="C11" s="16" t="s">
        <v>34</v>
      </c>
      <c r="D11" s="17" t="s">
        <v>35</v>
      </c>
      <c r="E11" s="17" t="s">
        <v>78</v>
      </c>
      <c r="F11" s="10" t="s">
        <v>36</v>
      </c>
    </row>
    <row r="12" spans="1:6" s="6" customFormat="1" ht="15.75">
      <c r="A12" s="12" t="s">
        <v>13</v>
      </c>
      <c r="B12" s="4" t="s">
        <v>1</v>
      </c>
      <c r="C12" s="27">
        <f>C13+C14+C16+C17+C15</f>
        <v>6638000</v>
      </c>
      <c r="D12" s="27"/>
      <c r="E12" s="27">
        <f>SUM(E13:E17)</f>
        <v>0</v>
      </c>
      <c r="F12" s="28">
        <f>SUM(F13:F17)</f>
        <v>6638000</v>
      </c>
    </row>
    <row r="13" spans="1:6" ht="48" customHeight="1">
      <c r="A13" s="13" t="s">
        <v>14</v>
      </c>
      <c r="B13" s="5" t="s">
        <v>25</v>
      </c>
      <c r="C13" s="29">
        <v>879000</v>
      </c>
      <c r="D13" s="29"/>
      <c r="E13" s="29">
        <v>0</v>
      </c>
      <c r="F13" s="30">
        <f>C13+E13</f>
        <v>879000</v>
      </c>
    </row>
    <row r="14" spans="1:6" ht="66" customHeight="1">
      <c r="A14" s="13" t="s">
        <v>15</v>
      </c>
      <c r="B14" s="5" t="s">
        <v>26</v>
      </c>
      <c r="C14" s="29">
        <v>4518000</v>
      </c>
      <c r="D14" s="29"/>
      <c r="E14" s="29">
        <v>0</v>
      </c>
      <c r="F14" s="30">
        <f>C14+E14</f>
        <v>4518000</v>
      </c>
    </row>
    <row r="15" spans="1:6" ht="36.75" customHeight="1" hidden="1">
      <c r="A15" s="13" t="s">
        <v>60</v>
      </c>
      <c r="B15" s="24" t="s">
        <v>61</v>
      </c>
      <c r="C15" s="29">
        <v>0</v>
      </c>
      <c r="D15" s="29"/>
      <c r="E15" s="29">
        <v>0</v>
      </c>
      <c r="F15" s="30">
        <f>C15+E15</f>
        <v>0</v>
      </c>
    </row>
    <row r="16" spans="1:6" ht="15.75">
      <c r="A16" s="13" t="s">
        <v>46</v>
      </c>
      <c r="B16" s="5" t="s">
        <v>37</v>
      </c>
      <c r="C16" s="29">
        <v>38000</v>
      </c>
      <c r="D16" s="29"/>
      <c r="E16" s="29">
        <v>0</v>
      </c>
      <c r="F16" s="30">
        <f>C16+E16</f>
        <v>38000</v>
      </c>
    </row>
    <row r="17" spans="1:6" ht="15.75">
      <c r="A17" s="13" t="s">
        <v>47</v>
      </c>
      <c r="B17" s="5" t="s">
        <v>2</v>
      </c>
      <c r="C17" s="29">
        <v>1203000</v>
      </c>
      <c r="D17" s="29"/>
      <c r="E17" s="29">
        <v>0</v>
      </c>
      <c r="F17" s="30">
        <f>C17+E17</f>
        <v>1203000</v>
      </c>
    </row>
    <row r="18" spans="1:6" s="6" customFormat="1" ht="15.75">
      <c r="A18" s="12" t="s">
        <v>16</v>
      </c>
      <c r="B18" s="4" t="s">
        <v>3</v>
      </c>
      <c r="C18" s="27"/>
      <c r="D18" s="27">
        <f>D19</f>
        <v>205170</v>
      </c>
      <c r="E18" s="27">
        <f>E19</f>
        <v>0</v>
      </c>
      <c r="F18" s="28">
        <f>SUM(D18,E18)</f>
        <v>205170</v>
      </c>
    </row>
    <row r="19" spans="1:6" ht="18" customHeight="1">
      <c r="A19" s="13" t="s">
        <v>38</v>
      </c>
      <c r="B19" s="5" t="s">
        <v>39</v>
      </c>
      <c r="C19" s="29"/>
      <c r="D19" s="29">
        <v>205170</v>
      </c>
      <c r="E19" s="29">
        <v>0</v>
      </c>
      <c r="F19" s="30">
        <f>SUM(D19,C19)</f>
        <v>205170</v>
      </c>
    </row>
    <row r="20" spans="1:6" s="6" customFormat="1" ht="33" customHeight="1">
      <c r="A20" s="12" t="s">
        <v>17</v>
      </c>
      <c r="B20" s="4" t="s">
        <v>4</v>
      </c>
      <c r="C20" s="27">
        <f>C21+C22+C23</f>
        <v>228000</v>
      </c>
      <c r="D20" s="27"/>
      <c r="E20" s="27">
        <f>SUM(E21:E23)</f>
        <v>0</v>
      </c>
      <c r="F20" s="31">
        <f>SUM(F21:F23)</f>
        <v>228000</v>
      </c>
    </row>
    <row r="21" spans="1:6" ht="49.5" customHeight="1">
      <c r="A21" s="13" t="s">
        <v>18</v>
      </c>
      <c r="B21" s="5" t="s">
        <v>31</v>
      </c>
      <c r="C21" s="29">
        <v>15000</v>
      </c>
      <c r="D21" s="29"/>
      <c r="E21" s="29">
        <v>0</v>
      </c>
      <c r="F21" s="30">
        <f>C21+E21</f>
        <v>15000</v>
      </c>
    </row>
    <row r="22" spans="1:6" ht="15.75">
      <c r="A22" s="13" t="s">
        <v>19</v>
      </c>
      <c r="B22" s="5" t="s">
        <v>27</v>
      </c>
      <c r="C22" s="29">
        <v>211000</v>
      </c>
      <c r="D22" s="29"/>
      <c r="E22" s="29">
        <v>0</v>
      </c>
      <c r="F22" s="30">
        <f>C22+E22</f>
        <v>211000</v>
      </c>
    </row>
    <row r="23" spans="1:6" ht="46.5">
      <c r="A23" s="13" t="s">
        <v>59</v>
      </c>
      <c r="B23" s="24" t="s">
        <v>62</v>
      </c>
      <c r="C23" s="29">
        <v>2000</v>
      </c>
      <c r="D23" s="29"/>
      <c r="E23" s="29">
        <v>0</v>
      </c>
      <c r="F23" s="30">
        <f>C23+E23</f>
        <v>2000</v>
      </c>
    </row>
    <row r="24" spans="1:6" s="6" customFormat="1" ht="15.75">
      <c r="A24" s="12" t="s">
        <v>20</v>
      </c>
      <c r="B24" s="4" t="s">
        <v>5</v>
      </c>
      <c r="C24" s="27">
        <f>C26+C27+C25</f>
        <v>6253013</v>
      </c>
      <c r="D24" s="27"/>
      <c r="E24" s="27">
        <f>SUM(E25:E27)</f>
        <v>0</v>
      </c>
      <c r="F24" s="28">
        <f>SUM(F25:F27)</f>
        <v>6253013</v>
      </c>
    </row>
    <row r="25" spans="1:6" s="6" customFormat="1" ht="15.75">
      <c r="A25" s="25" t="s">
        <v>75</v>
      </c>
      <c r="B25" s="26" t="s">
        <v>76</v>
      </c>
      <c r="C25" s="32">
        <v>200000</v>
      </c>
      <c r="D25" s="32"/>
      <c r="E25" s="32">
        <v>0</v>
      </c>
      <c r="F25" s="33">
        <f>C25+E25</f>
        <v>200000</v>
      </c>
    </row>
    <row r="26" spans="1:6" ht="16.5" customHeight="1">
      <c r="A26" s="13" t="s">
        <v>53</v>
      </c>
      <c r="B26" s="5" t="s">
        <v>58</v>
      </c>
      <c r="C26" s="29">
        <v>6051013</v>
      </c>
      <c r="D26" s="29"/>
      <c r="E26" s="29">
        <v>0</v>
      </c>
      <c r="F26" s="30">
        <f>C26+E26</f>
        <v>6051013</v>
      </c>
    </row>
    <row r="27" spans="1:6" ht="31.5" customHeight="1">
      <c r="A27" s="13" t="s">
        <v>51</v>
      </c>
      <c r="B27" s="5" t="s">
        <v>52</v>
      </c>
      <c r="C27" s="29">
        <v>2000</v>
      </c>
      <c r="D27" s="29"/>
      <c r="E27" s="29">
        <v>0</v>
      </c>
      <c r="F27" s="30">
        <f>C27+E27</f>
        <v>2000</v>
      </c>
    </row>
    <row r="28" spans="1:6" s="6" customFormat="1" ht="15.75">
      <c r="A28" s="12" t="s">
        <v>21</v>
      </c>
      <c r="B28" s="4" t="s">
        <v>6</v>
      </c>
      <c r="C28" s="27">
        <f>C29+C30+C31</f>
        <v>3920781</v>
      </c>
      <c r="D28" s="27"/>
      <c r="E28" s="27">
        <f>SUM(E29:E31)</f>
        <v>3269440.8</v>
      </c>
      <c r="F28" s="28">
        <f>SUM(F29:F31)</f>
        <v>7190221.8</v>
      </c>
    </row>
    <row r="29" spans="1:6" ht="15.75">
      <c r="A29" s="13" t="s">
        <v>28</v>
      </c>
      <c r="B29" s="5" t="s">
        <v>7</v>
      </c>
      <c r="C29" s="29">
        <v>400000</v>
      </c>
      <c r="D29" s="29"/>
      <c r="E29" s="29">
        <v>0</v>
      </c>
      <c r="F29" s="30">
        <f>C29+E29</f>
        <v>400000</v>
      </c>
    </row>
    <row r="30" spans="1:6" ht="20.25" customHeight="1" hidden="1">
      <c r="A30" s="13" t="s">
        <v>49</v>
      </c>
      <c r="B30" s="5" t="s">
        <v>50</v>
      </c>
      <c r="C30" s="29">
        <v>0</v>
      </c>
      <c r="D30" s="29"/>
      <c r="E30" s="29"/>
      <c r="F30" s="30">
        <f>C30+E30</f>
        <v>0</v>
      </c>
    </row>
    <row r="31" spans="1:6" ht="19.5" customHeight="1">
      <c r="A31" s="13" t="s">
        <v>32</v>
      </c>
      <c r="B31" s="5" t="s">
        <v>33</v>
      </c>
      <c r="C31" s="29">
        <v>3520781</v>
      </c>
      <c r="D31" s="29"/>
      <c r="E31" s="29">
        <v>3269440.8</v>
      </c>
      <c r="F31" s="30">
        <f>C31+E31</f>
        <v>6790221.8</v>
      </c>
    </row>
    <row r="32" spans="1:6" s="6" customFormat="1" ht="19.5" customHeight="1">
      <c r="A32" s="12" t="s">
        <v>22</v>
      </c>
      <c r="B32" s="4" t="s">
        <v>48</v>
      </c>
      <c r="C32" s="27">
        <f>C33</f>
        <v>290000</v>
      </c>
      <c r="D32" s="27"/>
      <c r="E32" s="27">
        <f>E33</f>
        <v>0</v>
      </c>
      <c r="F32" s="28">
        <f>F33</f>
        <v>290000</v>
      </c>
    </row>
    <row r="33" spans="1:6" ht="19.5" customHeight="1">
      <c r="A33" s="13" t="s">
        <v>23</v>
      </c>
      <c r="B33" s="5" t="s">
        <v>8</v>
      </c>
      <c r="C33" s="29">
        <v>290000</v>
      </c>
      <c r="D33" s="29"/>
      <c r="E33" s="29">
        <v>0</v>
      </c>
      <c r="F33" s="30">
        <f>C33+E33</f>
        <v>290000</v>
      </c>
    </row>
    <row r="34" spans="1:6" s="6" customFormat="1" ht="15" customHeight="1">
      <c r="A34" s="12" t="s">
        <v>24</v>
      </c>
      <c r="B34" s="4" t="s">
        <v>9</v>
      </c>
      <c r="C34" s="28">
        <f>SUM(C35:C38)</f>
        <v>292000</v>
      </c>
      <c r="D34" s="27"/>
      <c r="E34" s="27">
        <f>SUM(E35:E38)</f>
        <v>0</v>
      </c>
      <c r="F34" s="28">
        <f>SUM(F35:F38)</f>
        <v>292000</v>
      </c>
    </row>
    <row r="35" spans="1:6" s="6" customFormat="1" ht="15.75" customHeight="1" hidden="1">
      <c r="A35" s="13" t="s">
        <v>40</v>
      </c>
      <c r="B35" s="5" t="s">
        <v>41</v>
      </c>
      <c r="C35" s="29">
        <v>0</v>
      </c>
      <c r="D35" s="27"/>
      <c r="E35" s="27"/>
      <c r="F35" s="28">
        <f>C35+E35</f>
        <v>0</v>
      </c>
    </row>
    <row r="36" spans="1:6" s="6" customFormat="1" ht="15.75" customHeight="1">
      <c r="A36" s="13" t="s">
        <v>40</v>
      </c>
      <c r="B36" s="5" t="s">
        <v>41</v>
      </c>
      <c r="C36" s="29">
        <v>20000</v>
      </c>
      <c r="D36" s="27"/>
      <c r="E36" s="32">
        <v>0</v>
      </c>
      <c r="F36" s="33">
        <f>C36+E36</f>
        <v>20000</v>
      </c>
    </row>
    <row r="37" spans="1:6" ht="15.75">
      <c r="A37" s="13">
        <v>1003</v>
      </c>
      <c r="B37" s="5" t="s">
        <v>10</v>
      </c>
      <c r="C37" s="29">
        <v>0</v>
      </c>
      <c r="D37" s="29"/>
      <c r="E37" s="29">
        <v>0</v>
      </c>
      <c r="F37" s="30">
        <f>C37+E37</f>
        <v>0</v>
      </c>
    </row>
    <row r="38" spans="1:6" ht="15.75">
      <c r="A38" s="13" t="s">
        <v>79</v>
      </c>
      <c r="B38" s="5" t="s">
        <v>80</v>
      </c>
      <c r="C38" s="29">
        <v>272000</v>
      </c>
      <c r="D38" s="29"/>
      <c r="E38" s="29">
        <v>0</v>
      </c>
      <c r="F38" s="30">
        <f>C38+E38</f>
        <v>272000</v>
      </c>
    </row>
    <row r="39" spans="1:6" ht="15.75">
      <c r="A39" s="12" t="s">
        <v>43</v>
      </c>
      <c r="B39" s="4" t="s">
        <v>29</v>
      </c>
      <c r="C39" s="27">
        <f>C40</f>
        <v>3235219</v>
      </c>
      <c r="D39" s="27"/>
      <c r="E39" s="27">
        <f>SUM(E40:E40)</f>
        <v>0</v>
      </c>
      <c r="F39" s="28">
        <f>SUM(F40:F40)</f>
        <v>3235219</v>
      </c>
    </row>
    <row r="40" spans="1:6" ht="15.75">
      <c r="A40" s="13" t="s">
        <v>44</v>
      </c>
      <c r="B40" s="5" t="s">
        <v>45</v>
      </c>
      <c r="C40" s="29">
        <v>3235219</v>
      </c>
      <c r="D40" s="29"/>
      <c r="E40" s="29">
        <v>0</v>
      </c>
      <c r="F40" s="30">
        <f>C40+E40</f>
        <v>3235219</v>
      </c>
    </row>
    <row r="41" spans="1:6" s="6" customFormat="1" ht="18" customHeight="1">
      <c r="A41" s="12" t="s">
        <v>66</v>
      </c>
      <c r="B41" s="5" t="s">
        <v>67</v>
      </c>
      <c r="C41" s="28">
        <f>SUM(C42:C42)</f>
        <v>70000</v>
      </c>
      <c r="D41" s="27"/>
      <c r="E41" s="27">
        <f>SUM(E42:E42)</f>
        <v>0</v>
      </c>
      <c r="F41" s="28">
        <f>SUM(F42:F42)</f>
        <v>70000</v>
      </c>
    </row>
    <row r="42" spans="1:6" ht="20.25" customHeight="1">
      <c r="A42" s="13" t="s">
        <v>68</v>
      </c>
      <c r="B42" s="5" t="s">
        <v>69</v>
      </c>
      <c r="C42" s="29">
        <v>70000</v>
      </c>
      <c r="D42" s="29"/>
      <c r="E42" s="29">
        <v>0</v>
      </c>
      <c r="F42" s="30">
        <f>C42+E42</f>
        <v>70000</v>
      </c>
    </row>
    <row r="43" spans="1:6" s="6" customFormat="1" ht="15.75">
      <c r="A43" s="51" t="s">
        <v>30</v>
      </c>
      <c r="B43" s="52"/>
      <c r="C43" s="28">
        <f>C12+C20+C24+C28+C32+C39+C34+C41</f>
        <v>20927013</v>
      </c>
      <c r="D43" s="28">
        <f>D18</f>
        <v>205170</v>
      </c>
      <c r="E43" s="28">
        <f>SUM(E12+E18+E41+E34+E28+E24+E20+E32+E39)</f>
        <v>3269440.8</v>
      </c>
      <c r="F43" s="28">
        <f>C43+E43+D43</f>
        <v>24401623.8</v>
      </c>
    </row>
    <row r="44" spans="1:6" s="6" customFormat="1" ht="15.75" hidden="1">
      <c r="A44" s="51" t="s">
        <v>12</v>
      </c>
      <c r="B44" s="52"/>
      <c r="C44" s="19"/>
      <c r="D44" s="19"/>
      <c r="E44" s="19"/>
      <c r="F44" s="18"/>
    </row>
    <row r="45" ht="15.75">
      <c r="F45" s="15"/>
    </row>
    <row r="46" ht="15.75" hidden="1"/>
    <row r="47" ht="15.75" hidden="1">
      <c r="F47" s="2"/>
    </row>
    <row r="48" spans="2:6" ht="15.75" hidden="1">
      <c r="B48" s="7"/>
      <c r="C48" s="7"/>
      <c r="D48" s="7"/>
      <c r="E48" s="7"/>
      <c r="F48" s="2"/>
    </row>
    <row r="49" spans="2:5" ht="15.75">
      <c r="B49" s="7"/>
      <c r="C49" s="7"/>
      <c r="D49" s="7"/>
      <c r="E49" s="7"/>
    </row>
    <row r="50" spans="1:6" ht="15.75">
      <c r="A50" s="56" t="s">
        <v>42</v>
      </c>
      <c r="B50" s="57"/>
      <c r="C50" s="57"/>
      <c r="D50" s="57"/>
      <c r="E50" s="57"/>
      <c r="F50" s="57"/>
    </row>
    <row r="55" ht="15.75">
      <c r="F55" s="2"/>
    </row>
    <row r="56" ht="15.75">
      <c r="F56" s="2"/>
    </row>
  </sheetData>
  <sheetProtection/>
  <mergeCells count="13">
    <mergeCell ref="A3:F3"/>
    <mergeCell ref="A5:F5"/>
    <mergeCell ref="A2:F2"/>
    <mergeCell ref="A1:F1"/>
    <mergeCell ref="A4:F4"/>
    <mergeCell ref="A50:F50"/>
    <mergeCell ref="A44:B44"/>
    <mergeCell ref="A43:B43"/>
    <mergeCell ref="D6:F6"/>
    <mergeCell ref="A8:F8"/>
    <mergeCell ref="A10:A11"/>
    <mergeCell ref="B10:B11"/>
    <mergeCell ref="C10:F10"/>
  </mergeCells>
  <printOptions horizontalCentered="1"/>
  <pageMargins left="0.25" right="0.25" top="0.75" bottom="0.75" header="0.3" footer="0.3"/>
  <pageSetup fitToHeight="0" fitToWidth="1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user</cp:lastModifiedBy>
  <cp:lastPrinted>2020-06-23T05:35:08Z</cp:lastPrinted>
  <dcterms:created xsi:type="dcterms:W3CDTF">2004-11-13T08:03:22Z</dcterms:created>
  <dcterms:modified xsi:type="dcterms:W3CDTF">2020-06-23T05:35:34Z</dcterms:modified>
  <cp:category/>
  <cp:version/>
  <cp:contentType/>
  <cp:contentStatus/>
</cp:coreProperties>
</file>