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114" windowWidth="12119" windowHeight="8369" activeTab="1"/>
  </bookViews>
  <sheets>
    <sheet name="Приложение 2 к ПЗ" sheetId="1" r:id="rId1"/>
    <sheet name="Приложение 1 к ПЗ" sheetId="2" r:id="rId2"/>
  </sheets>
  <definedNames>
    <definedName name="_xlnm.Print_Titles" localSheetId="1">'Приложение 1 к ПЗ'!$14:$14</definedName>
  </definedNames>
  <calcPr fullCalcOnLoad="1"/>
</workbook>
</file>

<file path=xl/sharedStrings.xml><?xml version="1.0" encoding="utf-8"?>
<sst xmlns="http://schemas.openxmlformats.org/spreadsheetml/2006/main" count="170" uniqueCount="88">
  <si>
    <t>Код</t>
  </si>
  <si>
    <t>Общегосударственные вопросы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</si>
  <si>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</si>
  <si>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</si>
  <si>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</si>
  <si>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</si>
  <si>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</si>
  <si>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</si>
  <si>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Культура</t>
  </si>
  <si>
    <t>Социальная политика</t>
  </si>
  <si>
    <t>Наименование</t>
  </si>
  <si>
    <t>ПРОФИЦИТ/ДЕФИЦИТ</t>
  </si>
  <si>
    <t>0100</t>
  </si>
  <si>
    <t>0102</t>
  </si>
  <si>
    <t>0104</t>
  </si>
  <si>
    <t>0200</t>
  </si>
  <si>
    <t>0300</t>
  </si>
  <si>
    <t>0309</t>
  </si>
  <si>
    <t>0310</t>
  </si>
  <si>
    <t>0400</t>
  </si>
  <si>
    <t>0500</t>
  </si>
  <si>
    <t>0800</t>
  </si>
  <si>
    <t>0801</t>
  </si>
  <si>
    <t>1000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</si>
  <si>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</si>
  <si>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</si>
  <si>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0501</t>
  </si>
  <si>
    <t>Физическая культура и спорт</t>
  </si>
  <si>
    <t>ИТОГО</t>
  </si>
  <si>
    <t>0503</t>
  </si>
  <si>
    <t>Благоустройство</t>
  </si>
  <si>
    <t>На решение вопросов местного значения</t>
  </si>
  <si>
    <t>На осуществление государственных полномочий</t>
  </si>
  <si>
    <t>Всего</t>
  </si>
  <si>
    <t>Резервные фонды</t>
  </si>
  <si>
    <t>0203</t>
  </si>
  <si>
    <t>Мобилизационная и вневойсковая  подготовка</t>
  </si>
  <si>
    <t>1001</t>
  </si>
  <si>
    <t>Пенсионное обеспечение</t>
  </si>
  <si>
    <t>Глава Пречистенского сельского поселения Ярославской области                           А.К. Сорокин</t>
  </si>
  <si>
    <t>1100</t>
  </si>
  <si>
    <t>1102</t>
  </si>
  <si>
    <t>Массовый спорт</t>
  </si>
  <si>
    <t>0111</t>
  </si>
  <si>
    <t>0113</t>
  </si>
  <si>
    <t>Культура и кинематография</t>
  </si>
  <si>
    <t>0502</t>
  </si>
  <si>
    <t>Коммунальное хозяйство</t>
  </si>
  <si>
    <t>0412</t>
  </si>
  <si>
    <t>Другие вопросы в области национальной экономики</t>
  </si>
  <si>
    <t>0409</t>
  </si>
  <si>
    <t xml:space="preserve"> </t>
  </si>
  <si>
    <t xml:space="preserve">  </t>
  </si>
  <si>
    <t>Условно утвержденные расходы</t>
  </si>
  <si>
    <t>ВСЕГО</t>
  </si>
  <si>
    <t>Дорожное хозяйство (дорожные фонды)</t>
  </si>
  <si>
    <t>0314</t>
  </si>
  <si>
    <t>0107</t>
  </si>
  <si>
    <t>Обеспечение проведения выборов и референдумов</t>
  </si>
  <si>
    <t>Другие вопросы в области национальной безопасности и правоохранительной деятельности</t>
  </si>
  <si>
    <t>Приложение №1</t>
  </si>
  <si>
    <t>к пояснительной записке</t>
  </si>
  <si>
    <t>Глава Пречистенского сельского поселения Ярославской области                                                                                               А.К. Сорокин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</si>
  <si>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</si>
  <si>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</si>
  <si>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</si>
  <si>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</si>
  <si>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 xml:space="preserve">к  решению Муниципального Совета </t>
  </si>
  <si>
    <t>0402</t>
  </si>
  <si>
    <t>Топливно-энергетический комплекс</t>
  </si>
  <si>
    <t xml:space="preserve">2023 год (руб.)            </t>
  </si>
  <si>
    <t>1006</t>
  </si>
  <si>
    <t>Другие вопросы в области социальной политики</t>
  </si>
  <si>
    <t>Гражданская оборона</t>
  </si>
  <si>
    <t>Защита населения  и территории от чрезвычайных ситуаций природного и техногенного характера, пожарная безопасность</t>
  </si>
  <si>
    <t>Расходы  бюджета Пречистенского сельского поселения Ярославской области на плановый период 2023-2024 годов по разделам и подразделам классификации расходов бюджетов Российской Федерации</t>
  </si>
  <si>
    <t xml:space="preserve">2024 год (руб.)            </t>
  </si>
  <si>
    <t>1003</t>
  </si>
  <si>
    <t>Социальное обеспечение населения</t>
  </si>
  <si>
    <t>Расходы  бюджета Пречистенского сельского поселения Ярославской области на 2022 год по разделам и подразделам классификации расходов бюджетов Российской Федерации</t>
  </si>
  <si>
    <t xml:space="preserve">2022 год (руб.)            </t>
  </si>
  <si>
    <t xml:space="preserve"> от 23.12.2021 года № 50</t>
  </si>
  <si>
    <t>Приложение №2 к пояснительной записке к решению Муниципального Совета Пречистенского сельского поселения Ярославской области от 23.12.2021 года №50</t>
  </si>
  <si>
    <t>(В редакции решения Муниципального Совета</t>
  </si>
  <si>
    <t>Пречистенского сельского поселения Ярославской области</t>
  </si>
  <si>
    <t>от 04.03.2022 г. №1)</t>
  </si>
  <si>
    <t>(В редакции решения муницпального Совета</t>
  </si>
  <si>
    <t>от 04.03.2022 г. №1; от 17.03.2022 №8)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</si>
</sst>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 horizontal="right" wrapText="1"/>
    </xf>
    <xf numFmtId="49" fontId="1" fillId="0" borderId="0" xfId="0" applyNumberFormat="1" applyFont="1" applyFill="1" applyAlignment="1">
      <alignment horizontal="justify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readingOrder="1"/>
    </xf>
    <xf numFmtId="3" fontId="2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1" fillId="0" borderId="0" xfId="0" applyNumberFormat="1" applyFont="1" applyFill="1" applyAlignment="1">
      <alignment/>
    </xf>
    <xf numFmtId="0" fontId="0" fillId="0" borderId="0" xfId="0" applyAlignment="1">
      <alignment/>
    </xf>
    <xf numFmtId="0" fontId="1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/>
    </xf>
    <xf numFmtId="4" fontId="10" fillId="0" borderId="10" xfId="0" applyNumberFormat="1" applyFont="1" applyFill="1" applyBorder="1" applyAlignment="1">
      <alignment horizontal="right" wrapText="1"/>
    </xf>
    <xf numFmtId="4" fontId="10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/>
    </xf>
    <xf numFmtId="4" fontId="10" fillId="0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wrapText="1"/>
    </xf>
    <xf numFmtId="0" fontId="1" fillId="0" borderId="0" xfId="0" applyFont="1" applyAlignment="1">
      <alignment horizontal="right" vertical="distributed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6" fillId="0" borderId="0" xfId="0" applyFont="1" applyAlignment="1">
      <alignment horizontal="right" vertical="distributed"/>
    </xf>
    <xf numFmtId="0" fontId="0" fillId="0" borderId="0" xfId="0" applyAlignment="1">
      <alignment horizontal="right" vertical="distributed"/>
    </xf>
    <xf numFmtId="0" fontId="6" fillId="0" borderId="0" xfId="0" applyFont="1" applyFill="1" applyAlignment="1">
      <alignment horizontal="right" wrapText="1"/>
    </xf>
    <xf numFmtId="0" fontId="12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right" wrapText="1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zoomScale="130" zoomScaleNormal="130" zoomScalePageLayoutView="0" workbookViewId="0" topLeftCell="A28">
      <selection activeCell="F28" sqref="F28"/>
    </sheetView>
  </sheetViews>
  <sheetFormatPr defaultColWidth="9.00390625" defaultRowHeight="12.75"/>
  <cols>
    <col min="2" max="2" width="55.375" style="0" customWidth="1"/>
    <col min="3" max="3" width="12.25390625" style="0" customWidth="1"/>
    <col min="4" max="4" width="10.25390625" style="0" customWidth="1"/>
    <col min="5" max="5" width="12.00390625" style="0" customWidth="1"/>
    <col min="6" max="6" width="11.75390625" style="0" customWidth="1"/>
    <col min="7" max="7" width="9.375" style="0" customWidth="1"/>
    <col min="8" max="8" width="12.125" style="0" customWidth="1"/>
  </cols>
  <sheetData>
    <row r="1" spans="1:8" ht="15.75" customHeight="1">
      <c r="A1" s="56" t="s">
        <v>51</v>
      </c>
      <c r="B1" s="56"/>
      <c r="C1" s="56"/>
      <c r="D1" s="56"/>
      <c r="E1" s="56"/>
      <c r="F1" s="44" t="s">
        <v>82</v>
      </c>
      <c r="G1" s="44"/>
      <c r="H1" s="44"/>
    </row>
    <row r="2" spans="1:8" ht="15.75" hidden="1">
      <c r="A2" s="56" t="s">
        <v>52</v>
      </c>
      <c r="B2" s="56"/>
      <c r="C2" s="56"/>
      <c r="D2" s="56"/>
      <c r="E2" s="56"/>
      <c r="F2" s="44"/>
      <c r="G2" s="44"/>
      <c r="H2" s="44"/>
    </row>
    <row r="3" spans="1:8" ht="15.75">
      <c r="A3" s="54" t="s">
        <v>51</v>
      </c>
      <c r="B3" s="54"/>
      <c r="C3" s="54"/>
      <c r="D3" s="54"/>
      <c r="E3" s="54"/>
      <c r="F3" s="44"/>
      <c r="G3" s="44"/>
      <c r="H3" s="44"/>
    </row>
    <row r="4" spans="1:8" ht="80.25" customHeight="1">
      <c r="A4" s="54" t="s">
        <v>51</v>
      </c>
      <c r="B4" s="54"/>
      <c r="C4" s="54"/>
      <c r="D4" s="54"/>
      <c r="E4" s="54"/>
      <c r="F4" s="44"/>
      <c r="G4" s="44"/>
      <c r="H4" s="44"/>
    </row>
    <row r="5" spans="1:8" ht="12" customHeight="1">
      <c r="A5" s="56" t="s">
        <v>51</v>
      </c>
      <c r="B5" s="56"/>
      <c r="C5" s="56"/>
      <c r="D5" s="56"/>
      <c r="E5" s="56"/>
      <c r="F5" s="44"/>
      <c r="G5" s="44"/>
      <c r="H5" s="44"/>
    </row>
    <row r="6" spans="1:8" ht="13.5" customHeight="1">
      <c r="A6" s="7"/>
      <c r="B6" s="7"/>
      <c r="C6" s="7"/>
      <c r="D6" s="7"/>
      <c r="E6" s="7"/>
      <c r="F6" s="50" t="s">
        <v>86</v>
      </c>
      <c r="G6" s="51"/>
      <c r="H6" s="51"/>
    </row>
    <row r="7" spans="1:8" ht="13.5" customHeight="1">
      <c r="A7" s="7"/>
      <c r="B7" s="7"/>
      <c r="C7" s="7"/>
      <c r="D7" s="7"/>
      <c r="E7" s="52" t="s">
        <v>84</v>
      </c>
      <c r="F7" s="53"/>
      <c r="G7" s="53"/>
      <c r="H7" s="53"/>
    </row>
    <row r="8" spans="1:8" ht="14.25" customHeight="1">
      <c r="A8" s="7"/>
      <c r="B8" s="7"/>
      <c r="C8" s="7"/>
      <c r="D8" s="7"/>
      <c r="E8" s="52" t="s">
        <v>85</v>
      </c>
      <c r="F8" s="53"/>
      <c r="G8" s="53"/>
      <c r="H8" s="53"/>
    </row>
    <row r="9" spans="1:8" ht="54" customHeight="1">
      <c r="A9" s="43" t="s">
        <v>75</v>
      </c>
      <c r="B9" s="43"/>
      <c r="C9" s="43"/>
      <c r="D9" s="43"/>
      <c r="E9" s="43"/>
      <c r="F9" s="43"/>
      <c r="G9" s="43"/>
      <c r="H9" s="43"/>
    </row>
    <row r="10" spans="1:5" ht="15.75">
      <c r="A10" s="9"/>
      <c r="B10" s="1"/>
      <c r="C10" s="1"/>
      <c r="D10" s="1"/>
      <c r="E10" s="1"/>
    </row>
    <row r="11" spans="1:8" ht="15.75">
      <c r="A11" s="59" t="s">
        <v>0</v>
      </c>
      <c r="B11" s="61" t="s">
        <v>10</v>
      </c>
      <c r="C11" s="45" t="s">
        <v>70</v>
      </c>
      <c r="D11" s="46"/>
      <c r="E11" s="47"/>
      <c r="F11" s="45" t="s">
        <v>76</v>
      </c>
      <c r="G11" s="46"/>
      <c r="H11" s="47"/>
    </row>
    <row r="12" spans="1:8" ht="63.75">
      <c r="A12" s="60"/>
      <c r="B12" s="60"/>
      <c r="C12" s="16" t="s">
        <v>31</v>
      </c>
      <c r="D12" s="17" t="s">
        <v>32</v>
      </c>
      <c r="E12" s="10" t="s">
        <v>33</v>
      </c>
      <c r="F12" s="16" t="s">
        <v>31</v>
      </c>
      <c r="G12" s="17" t="s">
        <v>32</v>
      </c>
      <c r="H12" s="10" t="s">
        <v>33</v>
      </c>
    </row>
    <row r="13" spans="1:8" ht="21" customHeight="1">
      <c r="A13" s="12" t="s">
        <v>12</v>
      </c>
      <c r="B13" s="4" t="s">
        <v>1</v>
      </c>
      <c r="C13" s="34">
        <f>C14+C15+C16+C17</f>
        <v>4265000</v>
      </c>
      <c r="D13" s="34"/>
      <c r="E13" s="35">
        <f>SUM(E14:E17)</f>
        <v>4265000</v>
      </c>
      <c r="F13" s="34">
        <f>F14+F15+F16+F17</f>
        <v>3004560</v>
      </c>
      <c r="G13" s="34"/>
      <c r="H13" s="35">
        <f>SUM(H14:H17)</f>
        <v>3004560</v>
      </c>
    </row>
    <row r="14" spans="1:8" ht="36.75" customHeight="1">
      <c r="A14" s="13" t="s">
        <v>13</v>
      </c>
      <c r="B14" s="5" t="s">
        <v>24</v>
      </c>
      <c r="C14" s="36">
        <v>682000</v>
      </c>
      <c r="D14" s="36"/>
      <c r="E14" s="37">
        <f>C14</f>
        <v>682000</v>
      </c>
      <c r="F14" s="36">
        <v>530000</v>
      </c>
      <c r="G14" s="36"/>
      <c r="H14" s="37">
        <f>F14</f>
        <v>530000</v>
      </c>
    </row>
    <row r="15" spans="1:8" ht="51.75" customHeight="1">
      <c r="A15" s="13" t="s">
        <v>14</v>
      </c>
      <c r="B15" s="5" t="s">
        <v>25</v>
      </c>
      <c r="C15" s="36">
        <v>3228000</v>
      </c>
      <c r="D15" s="36"/>
      <c r="E15" s="37">
        <f>C15</f>
        <v>3228000</v>
      </c>
      <c r="F15" s="36">
        <v>2473000</v>
      </c>
      <c r="G15" s="36"/>
      <c r="H15" s="37">
        <f>F15</f>
        <v>2473000</v>
      </c>
    </row>
    <row r="16" spans="1:8" ht="15.75">
      <c r="A16" s="13" t="s">
        <v>43</v>
      </c>
      <c r="B16" s="5" t="s">
        <v>34</v>
      </c>
      <c r="C16" s="36">
        <v>20000</v>
      </c>
      <c r="D16" s="36"/>
      <c r="E16" s="37">
        <f>C16</f>
        <v>20000</v>
      </c>
      <c r="F16" s="36">
        <v>0</v>
      </c>
      <c r="G16" s="36"/>
      <c r="H16" s="37">
        <f>F16</f>
        <v>0</v>
      </c>
    </row>
    <row r="17" spans="1:8" ht="15.75" customHeight="1">
      <c r="A17" s="13" t="s">
        <v>44</v>
      </c>
      <c r="B17" s="5" t="s">
        <v>2</v>
      </c>
      <c r="C17" s="36">
        <v>335000</v>
      </c>
      <c r="D17" s="36"/>
      <c r="E17" s="37">
        <f>C17</f>
        <v>335000</v>
      </c>
      <c r="F17" s="36">
        <v>1560</v>
      </c>
      <c r="G17" s="36"/>
      <c r="H17" s="37">
        <f>F17</f>
        <v>1560</v>
      </c>
    </row>
    <row r="18" spans="1:8" ht="14.25" customHeight="1">
      <c r="A18" s="12" t="s">
        <v>15</v>
      </c>
      <c r="B18" s="4" t="s">
        <v>3</v>
      </c>
      <c r="C18" s="34"/>
      <c r="D18" s="34">
        <f>D19</f>
        <v>251618</v>
      </c>
      <c r="E18" s="35">
        <f>SUM(D18,C18)</f>
        <v>251618</v>
      </c>
      <c r="F18" s="34"/>
      <c r="G18" s="34">
        <f>G19</f>
        <v>259956</v>
      </c>
      <c r="H18" s="35">
        <f>SUM(G18,F18)</f>
        <v>259956</v>
      </c>
    </row>
    <row r="19" spans="1:8" ht="18.75" customHeight="1">
      <c r="A19" s="13" t="s">
        <v>35</v>
      </c>
      <c r="B19" s="5" t="s">
        <v>36</v>
      </c>
      <c r="C19" s="36"/>
      <c r="D19" s="36">
        <v>251618</v>
      </c>
      <c r="E19" s="37">
        <f>SUM(D19,C19)</f>
        <v>251618</v>
      </c>
      <c r="F19" s="36"/>
      <c r="G19" s="36">
        <v>259956</v>
      </c>
      <c r="H19" s="37">
        <f>SUM(G19,F19)</f>
        <v>259956</v>
      </c>
    </row>
    <row r="20" spans="1:8" ht="31.5" customHeight="1">
      <c r="A20" s="12" t="s">
        <v>16</v>
      </c>
      <c r="B20" s="4" t="s">
        <v>4</v>
      </c>
      <c r="C20" s="34">
        <f>C21+C22+C23</f>
        <v>105000</v>
      </c>
      <c r="D20" s="34"/>
      <c r="E20" s="35">
        <f>SUM(E21:E22)</f>
        <v>105000</v>
      </c>
      <c r="F20" s="34">
        <f>F21+F22</f>
        <v>3000</v>
      </c>
      <c r="G20" s="34"/>
      <c r="H20" s="35">
        <f>SUM(H21:H22)</f>
        <v>3000</v>
      </c>
    </row>
    <row r="21" spans="1:8" ht="18.75" customHeight="1">
      <c r="A21" s="13" t="s">
        <v>17</v>
      </c>
      <c r="B21" s="5" t="s">
        <v>73</v>
      </c>
      <c r="C21" s="36">
        <v>5000</v>
      </c>
      <c r="D21" s="36"/>
      <c r="E21" s="37">
        <f>SUM(D21,C21)</f>
        <v>5000</v>
      </c>
      <c r="F21" s="36">
        <v>0</v>
      </c>
      <c r="G21" s="36"/>
      <c r="H21" s="37">
        <f>F21</f>
        <v>0</v>
      </c>
    </row>
    <row r="22" spans="1:8" ht="50.25" customHeight="1">
      <c r="A22" s="13" t="s">
        <v>18</v>
      </c>
      <c r="B22" s="5" t="s">
        <v>74</v>
      </c>
      <c r="C22" s="36">
        <v>100000</v>
      </c>
      <c r="D22" s="36"/>
      <c r="E22" s="37">
        <f>C22</f>
        <v>100000</v>
      </c>
      <c r="F22" s="36">
        <v>3000</v>
      </c>
      <c r="G22" s="36"/>
      <c r="H22" s="37">
        <f>F22</f>
        <v>3000</v>
      </c>
    </row>
    <row r="23" spans="1:8" ht="33.75" customHeight="1">
      <c r="A23" s="13" t="s">
        <v>56</v>
      </c>
      <c r="B23" s="24" t="s">
        <v>59</v>
      </c>
      <c r="C23" s="36">
        <v>0</v>
      </c>
      <c r="D23" s="36"/>
      <c r="E23" s="37">
        <f>C23</f>
        <v>0</v>
      </c>
      <c r="F23" s="36">
        <v>0</v>
      </c>
      <c r="G23" s="36"/>
      <c r="H23" s="37">
        <v>0</v>
      </c>
    </row>
    <row r="24" spans="1:8" ht="15" customHeight="1">
      <c r="A24" s="12" t="s">
        <v>19</v>
      </c>
      <c r="B24" s="4" t="s">
        <v>5</v>
      </c>
      <c r="C24" s="34">
        <f>C26+C27+C25</f>
        <v>5831567</v>
      </c>
      <c r="D24" s="34"/>
      <c r="E24" s="35">
        <f>SUM(E25:E27)</f>
        <v>5831567</v>
      </c>
      <c r="F24" s="34">
        <f>F26+F27+F25</f>
        <v>5919007</v>
      </c>
      <c r="G24" s="34"/>
      <c r="H24" s="35">
        <f>SUM(H26:H27)</f>
        <v>5919007</v>
      </c>
    </row>
    <row r="25" spans="1:8" ht="15" customHeight="1">
      <c r="A25" s="25" t="s">
        <v>68</v>
      </c>
      <c r="B25" s="26" t="s">
        <v>69</v>
      </c>
      <c r="C25" s="38">
        <v>0</v>
      </c>
      <c r="D25" s="34"/>
      <c r="E25" s="39">
        <f>C25</f>
        <v>0</v>
      </c>
      <c r="F25" s="38">
        <v>0</v>
      </c>
      <c r="G25" s="38"/>
      <c r="H25" s="39">
        <f>F25</f>
        <v>0</v>
      </c>
    </row>
    <row r="26" spans="1:8" ht="18.75" customHeight="1">
      <c r="A26" s="13" t="s">
        <v>50</v>
      </c>
      <c r="B26" s="5" t="s">
        <v>55</v>
      </c>
      <c r="C26" s="36">
        <v>5759196</v>
      </c>
      <c r="D26" s="36"/>
      <c r="E26" s="37">
        <f>C26</f>
        <v>5759196</v>
      </c>
      <c r="F26" s="36">
        <v>5850196</v>
      </c>
      <c r="G26" s="36"/>
      <c r="H26" s="37">
        <f>F26</f>
        <v>5850196</v>
      </c>
    </row>
    <row r="27" spans="1:8" ht="18" customHeight="1">
      <c r="A27" s="13" t="s">
        <v>48</v>
      </c>
      <c r="B27" s="5" t="s">
        <v>49</v>
      </c>
      <c r="C27" s="36">
        <v>72371</v>
      </c>
      <c r="D27" s="36"/>
      <c r="E27" s="37">
        <f>C27</f>
        <v>72371</v>
      </c>
      <c r="F27" s="36">
        <v>68811</v>
      </c>
      <c r="G27" s="36"/>
      <c r="H27" s="37">
        <f>F27</f>
        <v>68811</v>
      </c>
    </row>
    <row r="28" spans="1:8" ht="18" customHeight="1">
      <c r="A28" s="12" t="s">
        <v>20</v>
      </c>
      <c r="B28" s="4" t="s">
        <v>6</v>
      </c>
      <c r="C28" s="34">
        <f>C29+C31</f>
        <v>1552351</v>
      </c>
      <c r="D28" s="34"/>
      <c r="E28" s="35">
        <f>SUM(E29:E31)</f>
        <v>1552351</v>
      </c>
      <c r="F28" s="34">
        <f>F29+F30+F31</f>
        <v>684559</v>
      </c>
      <c r="G28" s="34"/>
      <c r="H28" s="35">
        <f>SUM(H29:H31)</f>
        <v>684559</v>
      </c>
    </row>
    <row r="29" spans="1:8" ht="21" customHeight="1">
      <c r="A29" s="13" t="s">
        <v>26</v>
      </c>
      <c r="B29" s="5" t="s">
        <v>7</v>
      </c>
      <c r="C29" s="36">
        <v>726841</v>
      </c>
      <c r="D29" s="36"/>
      <c r="E29" s="37">
        <f>C29+D29</f>
        <v>726841</v>
      </c>
      <c r="F29" s="36">
        <v>529841</v>
      </c>
      <c r="G29" s="36"/>
      <c r="H29" s="37">
        <f>F29+G29</f>
        <v>529841</v>
      </c>
    </row>
    <row r="30" spans="1:8" ht="16.5" customHeight="1" hidden="1">
      <c r="A30" s="13" t="s">
        <v>46</v>
      </c>
      <c r="B30" s="5" t="s">
        <v>47</v>
      </c>
      <c r="C30" s="36">
        <v>0</v>
      </c>
      <c r="D30" s="36"/>
      <c r="E30" s="37">
        <f>C30</f>
        <v>0</v>
      </c>
      <c r="F30" s="36">
        <v>0</v>
      </c>
      <c r="G30" s="36"/>
      <c r="H30" s="37">
        <f>F30</f>
        <v>0</v>
      </c>
    </row>
    <row r="31" spans="1:8" ht="17.25" customHeight="1">
      <c r="A31" s="13" t="s">
        <v>29</v>
      </c>
      <c r="B31" s="5" t="s">
        <v>30</v>
      </c>
      <c r="C31" s="36">
        <v>825510</v>
      </c>
      <c r="D31" s="36"/>
      <c r="E31" s="37">
        <f>C31</f>
        <v>825510</v>
      </c>
      <c r="F31" s="36">
        <v>154718</v>
      </c>
      <c r="G31" s="36"/>
      <c r="H31" s="37">
        <f>F31</f>
        <v>154718</v>
      </c>
    </row>
    <row r="32" spans="1:8" ht="17.25" customHeight="1">
      <c r="A32" s="12" t="s">
        <v>21</v>
      </c>
      <c r="B32" s="4" t="s">
        <v>45</v>
      </c>
      <c r="C32" s="34">
        <f>C33</f>
        <v>250000</v>
      </c>
      <c r="D32" s="34"/>
      <c r="E32" s="35">
        <f>E33</f>
        <v>250000</v>
      </c>
      <c r="F32" s="34">
        <f>F33</f>
        <v>4000</v>
      </c>
      <c r="G32" s="34"/>
      <c r="H32" s="35">
        <f>H33</f>
        <v>4000</v>
      </c>
    </row>
    <row r="33" spans="1:8" ht="15.75">
      <c r="A33" s="13" t="s">
        <v>22</v>
      </c>
      <c r="B33" s="5" t="s">
        <v>8</v>
      </c>
      <c r="C33" s="36">
        <v>250000</v>
      </c>
      <c r="D33" s="36"/>
      <c r="E33" s="37">
        <f>C33+D33</f>
        <v>250000</v>
      </c>
      <c r="F33" s="36">
        <v>4000</v>
      </c>
      <c r="G33" s="36"/>
      <c r="H33" s="37">
        <f>F33+G33</f>
        <v>4000</v>
      </c>
    </row>
    <row r="34" spans="1:8" ht="18" customHeight="1">
      <c r="A34" s="12" t="s">
        <v>23</v>
      </c>
      <c r="B34" s="4" t="s">
        <v>9</v>
      </c>
      <c r="C34" s="34">
        <f>C36+C38+C37</f>
        <v>515743</v>
      </c>
      <c r="D34" s="34"/>
      <c r="E34" s="35">
        <f>SUM(E35:E38)</f>
        <v>515743</v>
      </c>
      <c r="F34" s="34">
        <f>F36+F38+F37</f>
        <v>367264</v>
      </c>
      <c r="G34" s="34"/>
      <c r="H34" s="35">
        <f>SUM(H35:H38)</f>
        <v>367264</v>
      </c>
    </row>
    <row r="35" spans="1:8" ht="22.5" customHeight="1" hidden="1">
      <c r="A35" s="13" t="s">
        <v>37</v>
      </c>
      <c r="B35" s="5" t="s">
        <v>38</v>
      </c>
      <c r="C35" s="36">
        <v>0</v>
      </c>
      <c r="D35" s="34"/>
      <c r="E35" s="35">
        <f>C35+D35</f>
        <v>0</v>
      </c>
      <c r="F35" s="36">
        <v>0</v>
      </c>
      <c r="G35" s="34"/>
      <c r="H35" s="35">
        <f>F35+G35</f>
        <v>0</v>
      </c>
    </row>
    <row r="36" spans="1:8" ht="18" customHeight="1">
      <c r="A36" s="13" t="s">
        <v>37</v>
      </c>
      <c r="B36" s="5" t="s">
        <v>38</v>
      </c>
      <c r="C36" s="36">
        <v>61200</v>
      </c>
      <c r="D36" s="34"/>
      <c r="E36" s="37">
        <f>C36+D36</f>
        <v>61200</v>
      </c>
      <c r="F36" s="36">
        <v>0</v>
      </c>
      <c r="G36" s="36"/>
      <c r="H36" s="37">
        <f>F36+G36</f>
        <v>0</v>
      </c>
    </row>
    <row r="37" spans="1:8" ht="18" customHeight="1">
      <c r="A37" s="13" t="s">
        <v>77</v>
      </c>
      <c r="B37" s="5" t="s">
        <v>78</v>
      </c>
      <c r="C37" s="36">
        <v>414543</v>
      </c>
      <c r="D37" s="34"/>
      <c r="E37" s="37">
        <f>C37+D37</f>
        <v>414543</v>
      </c>
      <c r="F37" s="36">
        <v>364264</v>
      </c>
      <c r="G37" s="36"/>
      <c r="H37" s="37">
        <f>F37+G37</f>
        <v>364264</v>
      </c>
    </row>
    <row r="38" spans="1:8" ht="19.5" customHeight="1">
      <c r="A38" s="13" t="s">
        <v>71</v>
      </c>
      <c r="B38" s="5" t="s">
        <v>72</v>
      </c>
      <c r="C38" s="36">
        <v>40000</v>
      </c>
      <c r="D38" s="36"/>
      <c r="E38" s="37">
        <f>C38</f>
        <v>40000</v>
      </c>
      <c r="F38" s="36">
        <v>3000</v>
      </c>
      <c r="G38" s="36"/>
      <c r="H38" s="37">
        <f>F38</f>
        <v>3000</v>
      </c>
    </row>
    <row r="39" spans="1:8" ht="17.25" customHeight="1">
      <c r="A39" s="12" t="s">
        <v>40</v>
      </c>
      <c r="B39" s="4" t="s">
        <v>27</v>
      </c>
      <c r="C39" s="34">
        <f>C40</f>
        <v>30000</v>
      </c>
      <c r="D39" s="34"/>
      <c r="E39" s="35">
        <f>SUM(E40:E40)</f>
        <v>30000</v>
      </c>
      <c r="F39" s="35">
        <f>SUM(F40:F40)</f>
        <v>2000</v>
      </c>
      <c r="G39" s="34"/>
      <c r="H39" s="35">
        <f>SUM(H40:H40)</f>
        <v>2000</v>
      </c>
    </row>
    <row r="40" spans="1:8" ht="16.5" customHeight="1">
      <c r="A40" s="13" t="s">
        <v>41</v>
      </c>
      <c r="B40" s="5" t="s">
        <v>42</v>
      </c>
      <c r="C40" s="36">
        <v>30000</v>
      </c>
      <c r="D40" s="36"/>
      <c r="E40" s="37">
        <f>C40</f>
        <v>30000</v>
      </c>
      <c r="F40" s="36">
        <v>2000</v>
      </c>
      <c r="G40" s="36"/>
      <c r="H40" s="37">
        <f>F40</f>
        <v>2000</v>
      </c>
    </row>
    <row r="41" spans="1:8" ht="16.5" customHeight="1">
      <c r="A41" s="12" t="s">
        <v>63</v>
      </c>
      <c r="B41" s="5" t="s">
        <v>64</v>
      </c>
      <c r="C41" s="35">
        <f>SUM(C42:C42)</f>
        <v>80000</v>
      </c>
      <c r="D41" s="34"/>
      <c r="E41" s="35">
        <f>SUM(E42:E42)</f>
        <v>80000</v>
      </c>
      <c r="F41" s="35">
        <f>SUM(F42:F42)</f>
        <v>2000</v>
      </c>
      <c r="G41" s="34"/>
      <c r="H41" s="35">
        <f>SUM(H42:H42)</f>
        <v>2000</v>
      </c>
    </row>
    <row r="42" spans="1:8" ht="15.75" customHeight="1">
      <c r="A42" s="13" t="s">
        <v>65</v>
      </c>
      <c r="B42" s="5" t="s">
        <v>66</v>
      </c>
      <c r="C42" s="36">
        <v>80000</v>
      </c>
      <c r="D42" s="36"/>
      <c r="E42" s="37">
        <f>C42</f>
        <v>80000</v>
      </c>
      <c r="F42" s="36">
        <v>2000</v>
      </c>
      <c r="G42" s="36"/>
      <c r="H42" s="37">
        <f>F42</f>
        <v>2000</v>
      </c>
    </row>
    <row r="43" spans="1:8" ht="15.75">
      <c r="A43" s="55" t="s">
        <v>28</v>
      </c>
      <c r="B43" s="55"/>
      <c r="C43" s="35">
        <f>C13+C20+C24+C28+C32+C39+C34+C41</f>
        <v>12629661</v>
      </c>
      <c r="D43" s="35">
        <f>D18</f>
        <v>251618</v>
      </c>
      <c r="E43" s="35">
        <f>C43+D43</f>
        <v>12881279</v>
      </c>
      <c r="F43" s="35">
        <f>F13+F20+F24+F28+F32+F39+F34+F41</f>
        <v>9986390</v>
      </c>
      <c r="G43" s="35">
        <f>G18</f>
        <v>259956</v>
      </c>
      <c r="H43" s="35">
        <f>F43+G43</f>
        <v>10246346</v>
      </c>
    </row>
    <row r="44" spans="1:8" ht="15.75">
      <c r="A44" s="48" t="s">
        <v>53</v>
      </c>
      <c r="B44" s="49"/>
      <c r="C44" s="40" t="s">
        <v>51</v>
      </c>
      <c r="D44" s="40"/>
      <c r="E44" s="35">
        <v>330290</v>
      </c>
      <c r="F44" s="40" t="s">
        <v>51</v>
      </c>
      <c r="G44" s="40"/>
      <c r="H44" s="35">
        <v>539282</v>
      </c>
    </row>
    <row r="45" spans="1:8" ht="15.75">
      <c r="A45" s="20" t="s">
        <v>54</v>
      </c>
      <c r="B45" s="21"/>
      <c r="C45" s="40" t="s">
        <v>51</v>
      </c>
      <c r="D45" s="40" t="s">
        <v>51</v>
      </c>
      <c r="E45" s="35">
        <f>SUM(E43:E44)</f>
        <v>13211569</v>
      </c>
      <c r="F45" s="40" t="s">
        <v>51</v>
      </c>
      <c r="G45" s="40" t="s">
        <v>51</v>
      </c>
      <c r="H45" s="35">
        <f>SUM(H43:H44)</f>
        <v>10785628</v>
      </c>
    </row>
    <row r="46" spans="1:8" ht="15.75">
      <c r="A46" s="57" t="s">
        <v>11</v>
      </c>
      <c r="B46" s="58"/>
      <c r="C46" s="19"/>
      <c r="D46" s="19"/>
      <c r="E46" s="18"/>
      <c r="F46" s="19"/>
      <c r="G46" s="19"/>
      <c r="H46" s="18"/>
    </row>
    <row r="47" spans="1:5" ht="15.75" hidden="1">
      <c r="A47" s="14"/>
      <c r="B47" s="7"/>
      <c r="C47" s="7"/>
      <c r="D47" s="7"/>
      <c r="E47" s="2"/>
    </row>
    <row r="48" spans="1:5" ht="15.75" hidden="1">
      <c r="A48" s="14"/>
      <c r="B48" s="7"/>
      <c r="C48" s="7"/>
      <c r="D48" s="7"/>
      <c r="E48" s="3"/>
    </row>
    <row r="49" spans="1:5" ht="15.75">
      <c r="A49" s="14"/>
      <c r="B49" s="7"/>
      <c r="C49" s="7"/>
      <c r="D49" s="7"/>
      <c r="E49" s="3"/>
    </row>
    <row r="50" spans="1:5" ht="15.75">
      <c r="A50" s="22" t="s">
        <v>62</v>
      </c>
      <c r="B50" s="23"/>
      <c r="C50" s="23"/>
      <c r="D50" s="23"/>
      <c r="E50" s="23"/>
    </row>
  </sheetData>
  <sheetProtection/>
  <mergeCells count="17">
    <mergeCell ref="A2:E2"/>
    <mergeCell ref="A46:B46"/>
    <mergeCell ref="A4:E4"/>
    <mergeCell ref="A5:E5"/>
    <mergeCell ref="A11:A12"/>
    <mergeCell ref="B11:B12"/>
    <mergeCell ref="C11:E11"/>
    <mergeCell ref="A9:H9"/>
    <mergeCell ref="F1:H5"/>
    <mergeCell ref="F11:H11"/>
    <mergeCell ref="A44:B44"/>
    <mergeCell ref="F6:H6"/>
    <mergeCell ref="E7:H7"/>
    <mergeCell ref="E8:H8"/>
    <mergeCell ref="A3:E3"/>
    <mergeCell ref="A43:B43"/>
    <mergeCell ref="A1:E1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SheetLayoutView="100" zoomScalePageLayoutView="0" workbookViewId="0" topLeftCell="A1">
      <selection activeCell="C35" sqref="C35"/>
    </sheetView>
  </sheetViews>
  <sheetFormatPr defaultColWidth="11.875" defaultRowHeight="12.75"/>
  <cols>
    <col min="1" max="1" width="10.375" style="14" customWidth="1"/>
    <col min="2" max="2" width="46.00390625" style="1" customWidth="1"/>
    <col min="3" max="3" width="14.00390625" style="1" customWidth="1"/>
    <col min="4" max="4" width="11.875" style="1" customWidth="1"/>
    <col min="5" max="5" width="13.875" style="3" customWidth="1"/>
    <col min="6" max="16384" width="11.875" style="3" customWidth="1"/>
  </cols>
  <sheetData>
    <row r="1" spans="1:5" s="1" customFormat="1" ht="18.75" customHeight="1">
      <c r="A1" s="56" t="s">
        <v>60</v>
      </c>
      <c r="B1" s="56"/>
      <c r="C1" s="56"/>
      <c r="D1" s="56"/>
      <c r="E1" s="56"/>
    </row>
    <row r="2" spans="1:5" s="1" customFormat="1" ht="17.25" customHeight="1">
      <c r="A2" s="56" t="s">
        <v>61</v>
      </c>
      <c r="B2" s="56"/>
      <c r="C2" s="56"/>
      <c r="D2" s="56"/>
      <c r="E2" s="56"/>
    </row>
    <row r="3" spans="1:5" s="1" customFormat="1" ht="17.25" customHeight="1">
      <c r="A3" s="54" t="s">
        <v>67</v>
      </c>
      <c r="B3" s="54"/>
      <c r="C3" s="54"/>
      <c r="D3" s="54"/>
      <c r="E3" s="54"/>
    </row>
    <row r="4" spans="1:5" s="1" customFormat="1" ht="17.25" customHeight="1">
      <c r="A4" s="54" t="s">
        <v>81</v>
      </c>
      <c r="B4" s="54"/>
      <c r="C4" s="54"/>
      <c r="D4" s="54"/>
      <c r="E4" s="54"/>
    </row>
    <row r="5" spans="1:5" s="1" customFormat="1" ht="17.25" customHeight="1">
      <c r="A5" s="41"/>
      <c r="B5" s="41"/>
      <c r="C5" s="41"/>
      <c r="D5" s="41"/>
      <c r="E5" s="41"/>
    </row>
    <row r="6" spans="1:5" s="1" customFormat="1" ht="17.25" customHeight="1">
      <c r="A6" s="42"/>
      <c r="B6" s="42"/>
      <c r="C6" s="42"/>
      <c r="D6" s="42"/>
      <c r="E6" s="42" t="s">
        <v>83</v>
      </c>
    </row>
    <row r="7" spans="1:5" s="1" customFormat="1" ht="17.25" customHeight="1">
      <c r="A7" s="42"/>
      <c r="B7" s="42"/>
      <c r="C7" s="42"/>
      <c r="D7" s="42"/>
      <c r="E7" s="42" t="s">
        <v>84</v>
      </c>
    </row>
    <row r="8" spans="1:5" s="1" customFormat="1" ht="18.75" customHeight="1">
      <c r="A8" s="52" t="s">
        <v>87</v>
      </c>
      <c r="B8" s="52"/>
      <c r="C8" s="52"/>
      <c r="D8" s="52"/>
      <c r="E8" s="52"/>
    </row>
    <row r="9" spans="3:5" s="1" customFormat="1" ht="18.75" customHeight="1">
      <c r="C9" s="7"/>
      <c r="D9" s="54"/>
      <c r="E9" s="54"/>
    </row>
    <row r="10" spans="1:5" s="1" customFormat="1" ht="15.75" hidden="1">
      <c r="A10" s="8"/>
      <c r="B10" s="7"/>
      <c r="C10" s="7"/>
      <c r="D10" s="7"/>
      <c r="E10" s="7"/>
    </row>
    <row r="11" spans="1:5" s="1" customFormat="1" ht="53.25" customHeight="1">
      <c r="A11" s="43" t="s">
        <v>79</v>
      </c>
      <c r="B11" s="43"/>
      <c r="C11" s="43"/>
      <c r="D11" s="43"/>
      <c r="E11" s="43"/>
    </row>
    <row r="12" s="1" customFormat="1" ht="15.75">
      <c r="A12" s="9"/>
    </row>
    <row r="13" spans="1:5" s="1" customFormat="1" ht="18" customHeight="1">
      <c r="A13" s="59" t="s">
        <v>0</v>
      </c>
      <c r="B13" s="61" t="s">
        <v>10</v>
      </c>
      <c r="C13" s="45" t="s">
        <v>80</v>
      </c>
      <c r="D13" s="46"/>
      <c r="E13" s="47"/>
    </row>
    <row r="14" spans="1:5" s="11" customFormat="1" ht="66.75" customHeight="1">
      <c r="A14" s="60"/>
      <c r="B14" s="60"/>
      <c r="C14" s="16" t="s">
        <v>31</v>
      </c>
      <c r="D14" s="17" t="s">
        <v>32</v>
      </c>
      <c r="E14" s="10" t="s">
        <v>33</v>
      </c>
    </row>
    <row r="15" spans="1:5" s="6" customFormat="1" ht="15.75">
      <c r="A15" s="12" t="s">
        <v>12</v>
      </c>
      <c r="B15" s="4" t="s">
        <v>1</v>
      </c>
      <c r="C15" s="27">
        <f>C16+C17+C19+C20+C18</f>
        <v>6861816</v>
      </c>
      <c r="D15" s="27"/>
      <c r="E15" s="28">
        <f>SUM(E16:E20)</f>
        <v>6861816</v>
      </c>
    </row>
    <row r="16" spans="1:5" ht="48" customHeight="1">
      <c r="A16" s="13" t="s">
        <v>13</v>
      </c>
      <c r="B16" s="5" t="s">
        <v>24</v>
      </c>
      <c r="C16" s="29">
        <v>919000</v>
      </c>
      <c r="D16" s="29"/>
      <c r="E16" s="30">
        <f>C16</f>
        <v>919000</v>
      </c>
    </row>
    <row r="17" spans="1:5" ht="66" customHeight="1">
      <c r="A17" s="13" t="s">
        <v>14</v>
      </c>
      <c r="B17" s="5" t="s">
        <v>25</v>
      </c>
      <c r="C17" s="29">
        <v>4679000</v>
      </c>
      <c r="D17" s="29"/>
      <c r="E17" s="30">
        <f>C17</f>
        <v>4679000</v>
      </c>
    </row>
    <row r="18" spans="1:5" ht="36.75" customHeight="1" hidden="1">
      <c r="A18" s="13" t="s">
        <v>57</v>
      </c>
      <c r="B18" s="24" t="s">
        <v>58</v>
      </c>
      <c r="C18" s="29">
        <v>0</v>
      </c>
      <c r="D18" s="29"/>
      <c r="E18" s="30">
        <f>C18</f>
        <v>0</v>
      </c>
    </row>
    <row r="19" spans="1:5" ht="15.75">
      <c r="A19" s="13" t="s">
        <v>43</v>
      </c>
      <c r="B19" s="5" t="s">
        <v>34</v>
      </c>
      <c r="C19" s="29">
        <v>50000</v>
      </c>
      <c r="D19" s="29"/>
      <c r="E19" s="30">
        <f>C19</f>
        <v>50000</v>
      </c>
    </row>
    <row r="20" spans="1:5" ht="15.75">
      <c r="A20" s="13" t="s">
        <v>44</v>
      </c>
      <c r="B20" s="5" t="s">
        <v>2</v>
      </c>
      <c r="C20" s="29">
        <v>1213816</v>
      </c>
      <c r="D20" s="29"/>
      <c r="E20" s="30">
        <f>C20</f>
        <v>1213816</v>
      </c>
    </row>
    <row r="21" spans="1:5" s="6" customFormat="1" ht="15.75">
      <c r="A21" s="12" t="s">
        <v>15</v>
      </c>
      <c r="B21" s="4" t="s">
        <v>3</v>
      </c>
      <c r="C21" s="27"/>
      <c r="D21" s="27">
        <f>D22</f>
        <v>243919</v>
      </c>
      <c r="E21" s="28">
        <f>SUM(D21,C21)</f>
        <v>243919</v>
      </c>
    </row>
    <row r="22" spans="1:5" ht="18" customHeight="1">
      <c r="A22" s="13" t="s">
        <v>35</v>
      </c>
      <c r="B22" s="5" t="s">
        <v>36</v>
      </c>
      <c r="C22" s="29"/>
      <c r="D22" s="29">
        <v>243919</v>
      </c>
      <c r="E22" s="30">
        <f>SUM(D22,C22)</f>
        <v>243919</v>
      </c>
    </row>
    <row r="23" spans="1:5" s="6" customFormat="1" ht="33" customHeight="1">
      <c r="A23" s="12" t="s">
        <v>16</v>
      </c>
      <c r="B23" s="4" t="s">
        <v>4</v>
      </c>
      <c r="C23" s="27">
        <f>C24+C25+C26</f>
        <v>222000</v>
      </c>
      <c r="D23" s="27"/>
      <c r="E23" s="31">
        <f>C23+D23</f>
        <v>222000</v>
      </c>
    </row>
    <row r="24" spans="1:5" ht="21" customHeight="1">
      <c r="A24" s="13" t="s">
        <v>17</v>
      </c>
      <c r="B24" s="5" t="s">
        <v>73</v>
      </c>
      <c r="C24" s="29">
        <v>20000</v>
      </c>
      <c r="D24" s="29"/>
      <c r="E24" s="30">
        <f>C24</f>
        <v>20000</v>
      </c>
    </row>
    <row r="25" spans="1:5" ht="50.25" customHeight="1">
      <c r="A25" s="13" t="s">
        <v>18</v>
      </c>
      <c r="B25" s="5" t="s">
        <v>74</v>
      </c>
      <c r="C25" s="29">
        <v>200000</v>
      </c>
      <c r="D25" s="29"/>
      <c r="E25" s="30">
        <f>C25</f>
        <v>200000</v>
      </c>
    </row>
    <row r="26" spans="1:5" ht="39" customHeight="1">
      <c r="A26" s="13" t="s">
        <v>56</v>
      </c>
      <c r="B26" s="24" t="s">
        <v>59</v>
      </c>
      <c r="C26" s="29">
        <v>2000</v>
      </c>
      <c r="D26" s="29"/>
      <c r="E26" s="30">
        <f>C26</f>
        <v>2000</v>
      </c>
    </row>
    <row r="27" spans="1:5" s="6" customFormat="1" ht="15.75">
      <c r="A27" s="12" t="s">
        <v>19</v>
      </c>
      <c r="B27" s="4" t="s">
        <v>5</v>
      </c>
      <c r="C27" s="27">
        <f>C29+C30+C28</f>
        <v>9667875.7</v>
      </c>
      <c r="D27" s="27"/>
      <c r="E27" s="28">
        <f>SUM(E28:E30)</f>
        <v>9667875.7</v>
      </c>
    </row>
    <row r="28" spans="1:5" s="6" customFormat="1" ht="15.75">
      <c r="A28" s="25" t="s">
        <v>68</v>
      </c>
      <c r="B28" s="26" t="s">
        <v>69</v>
      </c>
      <c r="C28" s="32">
        <v>200000</v>
      </c>
      <c r="D28" s="32"/>
      <c r="E28" s="33">
        <f>C28</f>
        <v>200000</v>
      </c>
    </row>
    <row r="29" spans="1:5" ht="16.5" customHeight="1">
      <c r="A29" s="13" t="s">
        <v>50</v>
      </c>
      <c r="B29" s="5" t="s">
        <v>55</v>
      </c>
      <c r="C29" s="29">
        <v>9404184.7</v>
      </c>
      <c r="D29" s="29"/>
      <c r="E29" s="30">
        <f>C29</f>
        <v>9404184.7</v>
      </c>
    </row>
    <row r="30" spans="1:5" ht="31.5" customHeight="1">
      <c r="A30" s="13" t="s">
        <v>48</v>
      </c>
      <c r="B30" s="5" t="s">
        <v>49</v>
      </c>
      <c r="C30" s="29">
        <v>63691</v>
      </c>
      <c r="D30" s="29"/>
      <c r="E30" s="30">
        <f>C30</f>
        <v>63691</v>
      </c>
    </row>
    <row r="31" spans="1:5" s="6" customFormat="1" ht="15.75">
      <c r="A31" s="12" t="s">
        <v>20</v>
      </c>
      <c r="B31" s="4" t="s">
        <v>6</v>
      </c>
      <c r="C31" s="27">
        <f>C32+C33+C34</f>
        <v>14386300</v>
      </c>
      <c r="D31" s="27"/>
      <c r="E31" s="28">
        <f>SUM(E32:E34)</f>
        <v>14386300</v>
      </c>
    </row>
    <row r="32" spans="1:5" ht="15.75">
      <c r="A32" s="13" t="s">
        <v>26</v>
      </c>
      <c r="B32" s="5" t="s">
        <v>7</v>
      </c>
      <c r="C32" s="29">
        <v>320000</v>
      </c>
      <c r="D32" s="29"/>
      <c r="E32" s="30">
        <f>C32+D32</f>
        <v>320000</v>
      </c>
    </row>
    <row r="33" spans="1:5" ht="20.25" customHeight="1" hidden="1">
      <c r="A33" s="13" t="s">
        <v>46</v>
      </c>
      <c r="B33" s="5" t="s">
        <v>47</v>
      </c>
      <c r="C33" s="29">
        <v>0</v>
      </c>
      <c r="D33" s="29"/>
      <c r="E33" s="30">
        <v>0</v>
      </c>
    </row>
    <row r="34" spans="1:5" ht="19.5" customHeight="1">
      <c r="A34" s="13" t="s">
        <v>29</v>
      </c>
      <c r="B34" s="5" t="s">
        <v>30</v>
      </c>
      <c r="C34" s="29">
        <v>14066300</v>
      </c>
      <c r="D34" s="29"/>
      <c r="E34" s="30">
        <f>C34</f>
        <v>14066300</v>
      </c>
    </row>
    <row r="35" spans="1:5" s="6" customFormat="1" ht="19.5" customHeight="1">
      <c r="A35" s="12" t="s">
        <v>21</v>
      </c>
      <c r="B35" s="4" t="s">
        <v>45</v>
      </c>
      <c r="C35" s="27">
        <f>C36</f>
        <v>680000</v>
      </c>
      <c r="D35" s="27"/>
      <c r="E35" s="28">
        <f>E36</f>
        <v>680000</v>
      </c>
    </row>
    <row r="36" spans="1:5" ht="19.5" customHeight="1">
      <c r="A36" s="13" t="s">
        <v>22</v>
      </c>
      <c r="B36" s="5" t="s">
        <v>8</v>
      </c>
      <c r="C36" s="29">
        <v>680000</v>
      </c>
      <c r="D36" s="29"/>
      <c r="E36" s="30">
        <f>C36+D36</f>
        <v>680000</v>
      </c>
    </row>
    <row r="37" spans="1:5" s="6" customFormat="1" ht="21" customHeight="1">
      <c r="A37" s="12" t="s">
        <v>23</v>
      </c>
      <c r="B37" s="4" t="s">
        <v>9</v>
      </c>
      <c r="C37" s="28">
        <f>SUM(C38:C41)</f>
        <v>141200</v>
      </c>
      <c r="D37" s="27"/>
      <c r="E37" s="28">
        <f>SUM(E38:E41)</f>
        <v>141200</v>
      </c>
    </row>
    <row r="38" spans="1:5" s="6" customFormat="1" ht="15.75" customHeight="1" hidden="1">
      <c r="A38" s="13" t="s">
        <v>37</v>
      </c>
      <c r="B38" s="5" t="s">
        <v>38</v>
      </c>
      <c r="C38" s="29">
        <v>0</v>
      </c>
      <c r="D38" s="27"/>
      <c r="E38" s="28">
        <f>C38+D38</f>
        <v>0</v>
      </c>
    </row>
    <row r="39" spans="1:5" s="6" customFormat="1" ht="15.75" customHeight="1">
      <c r="A39" s="13" t="s">
        <v>37</v>
      </c>
      <c r="B39" s="5" t="s">
        <v>38</v>
      </c>
      <c r="C39" s="29">
        <v>61200</v>
      </c>
      <c r="D39" s="27"/>
      <c r="E39" s="33">
        <f>C39+D39</f>
        <v>61200</v>
      </c>
    </row>
    <row r="40" spans="1:5" s="6" customFormat="1" ht="15.75" customHeight="1">
      <c r="A40" s="13" t="s">
        <v>77</v>
      </c>
      <c r="B40" s="5" t="s">
        <v>78</v>
      </c>
      <c r="C40" s="29">
        <v>0</v>
      </c>
      <c r="D40" s="27"/>
      <c r="E40" s="33">
        <f>C40+D40</f>
        <v>0</v>
      </c>
    </row>
    <row r="41" spans="1:5" ht="15.75">
      <c r="A41" s="13" t="s">
        <v>71</v>
      </c>
      <c r="B41" s="5" t="s">
        <v>72</v>
      </c>
      <c r="C41" s="29">
        <v>80000</v>
      </c>
      <c r="D41" s="29"/>
      <c r="E41" s="30">
        <f>C41+D41</f>
        <v>80000</v>
      </c>
    </row>
    <row r="42" spans="1:5" ht="15.75">
      <c r="A42" s="12" t="s">
        <v>40</v>
      </c>
      <c r="B42" s="4" t="s">
        <v>27</v>
      </c>
      <c r="C42" s="27">
        <f>C43</f>
        <v>3700500</v>
      </c>
      <c r="D42" s="27"/>
      <c r="E42" s="28">
        <f>SUM(E43:E43)</f>
        <v>3700500</v>
      </c>
    </row>
    <row r="43" spans="1:5" ht="15.75">
      <c r="A43" s="13" t="s">
        <v>41</v>
      </c>
      <c r="B43" s="5" t="s">
        <v>42</v>
      </c>
      <c r="C43" s="29">
        <v>3700500</v>
      </c>
      <c r="D43" s="29"/>
      <c r="E43" s="30">
        <f>C43</f>
        <v>3700500</v>
      </c>
    </row>
    <row r="44" spans="1:5" s="6" customFormat="1" ht="18" customHeight="1">
      <c r="A44" s="12" t="s">
        <v>63</v>
      </c>
      <c r="B44" s="5" t="s">
        <v>64</v>
      </c>
      <c r="C44" s="28">
        <f>SUM(C45:C45)</f>
        <v>100000</v>
      </c>
      <c r="D44" s="27"/>
      <c r="E44" s="28">
        <f>SUM(E45:E45)</f>
        <v>100000</v>
      </c>
    </row>
    <row r="45" spans="1:5" ht="20.25" customHeight="1">
      <c r="A45" s="13" t="s">
        <v>65</v>
      </c>
      <c r="B45" s="5" t="s">
        <v>66</v>
      </c>
      <c r="C45" s="29">
        <v>100000</v>
      </c>
      <c r="D45" s="29"/>
      <c r="E45" s="30">
        <f>C45</f>
        <v>100000</v>
      </c>
    </row>
    <row r="46" spans="1:5" s="6" customFormat="1" ht="15.75">
      <c r="A46" s="55" t="s">
        <v>28</v>
      </c>
      <c r="B46" s="55"/>
      <c r="C46" s="28">
        <f>C15+C23+C27+C31+C35+C42+C37+C44</f>
        <v>35759691.7</v>
      </c>
      <c r="D46" s="28">
        <f>D21</f>
        <v>243919</v>
      </c>
      <c r="E46" s="28">
        <f>C46+D46</f>
        <v>36003610.7</v>
      </c>
    </row>
    <row r="47" spans="1:5" s="6" customFormat="1" ht="15.75" hidden="1">
      <c r="A47" s="57" t="s">
        <v>11</v>
      </c>
      <c r="B47" s="58"/>
      <c r="C47" s="19"/>
      <c r="D47" s="19"/>
      <c r="E47" s="18"/>
    </row>
    <row r="48" ht="15.75">
      <c r="E48" s="15"/>
    </row>
    <row r="49" ht="15.75" hidden="1"/>
    <row r="50" ht="15.75" hidden="1">
      <c r="E50" s="2"/>
    </row>
    <row r="51" spans="2:5" ht="15.75" hidden="1">
      <c r="B51" s="7"/>
      <c r="C51" s="7"/>
      <c r="D51" s="7"/>
      <c r="E51" s="2"/>
    </row>
    <row r="52" spans="2:4" ht="15.75">
      <c r="B52" s="7"/>
      <c r="C52" s="7"/>
      <c r="D52" s="7"/>
    </row>
    <row r="53" spans="1:5" ht="15.75">
      <c r="A53" s="62" t="s">
        <v>39</v>
      </c>
      <c r="B53" s="63"/>
      <c r="C53" s="63"/>
      <c r="D53" s="63"/>
      <c r="E53" s="63"/>
    </row>
    <row r="58" ht="15.75">
      <c r="E58" s="2"/>
    </row>
    <row r="59" ht="15.75">
      <c r="E59" s="2"/>
    </row>
  </sheetData>
  <sheetProtection/>
  <mergeCells count="13">
    <mergeCell ref="A3:E3"/>
    <mergeCell ref="A8:E8"/>
    <mergeCell ref="A2:E2"/>
    <mergeCell ref="A1:E1"/>
    <mergeCell ref="A4:E4"/>
    <mergeCell ref="A53:E53"/>
    <mergeCell ref="A47:B47"/>
    <mergeCell ref="A46:B46"/>
    <mergeCell ref="D9:E9"/>
    <mergeCell ref="A11:E11"/>
    <mergeCell ref="A13:A14"/>
    <mergeCell ref="B13:B14"/>
    <mergeCell ref="C13:E13"/>
  </mergeCells>
  <printOptions horizontalCentered="1"/>
  <pageMargins left="0.25" right="0.25" top="0.75" bottom="0.75" header="0.3" footer="0.3"/>
  <pageSetup fitToHeight="0" fitToWidth="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Гужов Максим Владимирович</dc:creator>
  <cp:keywords/>
  <dc:description/>
  <cp:lastModifiedBy>user</cp:lastModifiedBy>
  <cp:lastPrinted>2021-12-23T08:22:30Z</cp:lastPrinted>
  <dcterms:created xsi:type="dcterms:W3CDTF">2004-11-13T08:03:22Z</dcterms:created>
  <dcterms:modified xsi:type="dcterms:W3CDTF">2022-03-18T06:01:40Z</dcterms:modified>
  <cp:category/>
  <cp:version/>
  <cp:contentType/>
  <cp:contentStatus/>
</cp:coreProperties>
</file>