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" yWindow="65379" windowWidth="11021" windowHeight="9866" activeTab="0"/>
  </bookViews>
  <sheets>
    <sheet name="Приложение №3" sheetId="1" r:id="rId1"/>
    <sheet name="Приложение №4" sheetId="2" r:id="rId2"/>
  </sheets>
  <externalReferences>
    <externalReference r:id="rId5"/>
  </externalReferences>
  <definedNames>
    <definedName name="_xlnm.Print_Titles" localSheetId="0">'Приложение №3'!$14:$14</definedName>
    <definedName name="_xlnm.Print_Area" localSheetId="0">'Приложение №3'!$C$1:$L$205</definedName>
  </definedNames>
  <calcPr fullCalcOnLoad="1"/>
</workbook>
</file>

<file path=xl/comments1.xml><?xml version="1.0" encoding="utf-8"?>
<comments xmlns="http://schemas.openxmlformats.org/spreadsheetml/2006/main">
  <authors>
    <author>glbuh</author>
  </authors>
  <commentList>
    <comment ref="L145" authorId="0">
      <text>
        <r>
          <rPr>
            <b/>
            <sz val="9"/>
            <rFont val="Tahoma"/>
            <family val="2"/>
          </rPr>
          <t>glbuh:</t>
        </r>
        <r>
          <rPr>
            <sz val="9"/>
            <rFont val="Tahoma"/>
            <family val="2"/>
          </rPr>
          <t xml:space="preserve">
</t>
        </r>
      </text>
    </comment>
    <comment ref="J145" authorId="0">
      <text>
        <r>
          <rPr>
            <b/>
            <sz val="9"/>
            <rFont val="Tahoma"/>
            <family val="2"/>
          </rPr>
          <t>glbuh:</t>
        </r>
        <r>
          <rPr>
            <sz val="9"/>
            <rFont val="Tahoma"/>
            <family val="2"/>
          </rPr>
          <t xml:space="preserve">
</t>
        </r>
      </text>
    </comment>
    <comment ref="K145" authorId="0">
      <text>
        <r>
          <rPr>
            <b/>
            <sz val="9"/>
            <rFont val="Tahoma"/>
            <family val="2"/>
          </rPr>
          <t>glbuh: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<sst xmlns="http://schemas.openxmlformats.org/spreadsheetml/2006/main" count="780" uniqueCount="316">
  <si>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</si>
  <si>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</si>
  <si>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</si>
  <si>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</si>
  <si>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Социальное обеспечение и иные выплаты населению</t>
  </si>
  <si>
    <t>Межбюджетные трансферты</t>
  </si>
  <si>
    <t>Центральный аппарат</t>
  </si>
  <si>
    <t>5005907</t>
  </si>
  <si>
    <t>5005905</t>
  </si>
  <si>
    <t>5005142</t>
  </si>
  <si>
    <t>5005141</t>
  </si>
  <si>
    <t>5005118</t>
  </si>
  <si>
    <t>Непрограммные расходы</t>
  </si>
  <si>
    <t>5000000</t>
  </si>
  <si>
    <t>Капитальные вложения в объекты недвижимого имущества государственной (муниципальной) собственности</t>
  </si>
  <si>
    <t>2417242</t>
  </si>
  <si>
    <t>2410000</t>
  </si>
  <si>
    <t>2400000</t>
  </si>
  <si>
    <t>1517008</t>
  </si>
  <si>
    <t>1510000</t>
  </si>
  <si>
    <t>1500000</t>
  </si>
  <si>
    <t>1447208</t>
  </si>
  <si>
    <t>1440000</t>
  </si>
  <si>
    <t>1427204</t>
  </si>
  <si>
    <t>14.2.0000</t>
  </si>
  <si>
    <t>1420000</t>
  </si>
  <si>
    <t>1400000</t>
  </si>
  <si>
    <t>1317188</t>
  </si>
  <si>
    <t>1310000</t>
  </si>
  <si>
    <t>1300000</t>
  </si>
  <si>
    <t>1117156</t>
  </si>
  <si>
    <t>1110000</t>
  </si>
  <si>
    <t>1100000</t>
  </si>
  <si>
    <t>1027145</t>
  </si>
  <si>
    <t>10.2.0000</t>
  </si>
  <si>
    <t>1020000</t>
  </si>
  <si>
    <t>1017144</t>
  </si>
  <si>
    <t>1010000</t>
  </si>
  <si>
    <t>1000000</t>
  </si>
  <si>
    <t>0537133</t>
  </si>
  <si>
    <t>0530000</t>
  </si>
  <si>
    <t>0529503</t>
  </si>
  <si>
    <t>0520000</t>
  </si>
  <si>
    <t>0515082</t>
  </si>
  <si>
    <t>0510000</t>
  </si>
  <si>
    <t>0500000</t>
  </si>
  <si>
    <t>0315220</t>
  </si>
  <si>
    <t>0310000</t>
  </si>
  <si>
    <t>0300000</t>
  </si>
  <si>
    <t>0117001</t>
  </si>
  <si>
    <t>0110000</t>
  </si>
  <si>
    <t>0100000</t>
  </si>
  <si>
    <t>Вид расходов</t>
  </si>
  <si>
    <t>Код целевой классификации</t>
  </si>
  <si>
    <t>Наименование</t>
  </si>
  <si>
    <t>Итого</t>
  </si>
  <si>
    <t>к решению Муниципального Совета</t>
  </si>
  <si>
    <t xml:space="preserve">Глава муниципального образования </t>
  </si>
  <si>
    <t>Проведение выборов в представительные органы муниципального образования</t>
  </si>
  <si>
    <t>Резервные фонды местных администраций</t>
  </si>
  <si>
    <t>Ярославской области</t>
  </si>
  <si>
    <t>Пречистенского сельского поселения</t>
  </si>
  <si>
    <t>Выполнение работ по зимнему содержанию автомобильных дорог общего пользования Пречистенского сельского поселения Ярославской области.</t>
  </si>
  <si>
    <t xml:space="preserve">Глава Пречистенского сельского поселения </t>
  </si>
  <si>
    <t>14.2.7204</t>
  </si>
  <si>
    <t>14.2.8051</t>
  </si>
  <si>
    <t>Мероприятия по осуществлению первичного воинского учета на территориях, где отсутствуют военные комиссариаты</t>
  </si>
  <si>
    <t>Реализация мероприятий на строительство и реконструкцию объектов водоснабжения и водоотведения за счет средств областного бюджета</t>
  </si>
  <si>
    <t>Условно утвержденные расходы</t>
  </si>
  <si>
    <t>Всего</t>
  </si>
  <si>
    <t>Проведение выборов главы муниципального образования</t>
  </si>
  <si>
    <t>Межбюджетные трансферты, передаваемые бюджету Первомайского муниципального района на осуществление части полномочий в соответствии с заключенными соглашениями</t>
  </si>
  <si>
    <t xml:space="preserve">                                                                                           </t>
  </si>
  <si>
    <t>Подпрограмма «Обеспечение населения Пречистенского сельского поселения Ярославской области качественной питьевой водой на 2016-2018 годы»</t>
  </si>
  <si>
    <t>Реализация мероприятий подпрограммы «Обеспечение населения Пречистенского сельского поселения Ярославской области качественной питьевой водой на 2016-2018 годы»</t>
  </si>
  <si>
    <t>01.0.00.00000</t>
  </si>
  <si>
    <t>01.1.00.00000</t>
  </si>
  <si>
    <t>01.1.01.80010</t>
  </si>
  <si>
    <t>03.0.00.00000</t>
  </si>
  <si>
    <t>03.1.00.00000</t>
  </si>
  <si>
    <t>05.0.00.00000</t>
  </si>
  <si>
    <t>05.1.00.00000</t>
  </si>
  <si>
    <t>05.1.01.00000</t>
  </si>
  <si>
    <t>05.1.01.80110</t>
  </si>
  <si>
    <t>10.0.00.00000</t>
  </si>
  <si>
    <t>10.1.00.00000</t>
  </si>
  <si>
    <t>10.1.01.00000</t>
  </si>
  <si>
    <t>10.1.01.80210</t>
  </si>
  <si>
    <t>10.2.00.00000</t>
  </si>
  <si>
    <t>10.2.01.00000</t>
  </si>
  <si>
    <t>10.2.01.80260</t>
  </si>
  <si>
    <t>11.0.00.00000</t>
  </si>
  <si>
    <t>11.1.00.00000</t>
  </si>
  <si>
    <t>11.1.01.00000</t>
  </si>
  <si>
    <t>11.1.01.80310</t>
  </si>
  <si>
    <t>12.0.00.00000</t>
  </si>
  <si>
    <t>12.1.00.00000</t>
  </si>
  <si>
    <t>12.1.01.00000</t>
  </si>
  <si>
    <t>12.1.01.80360</t>
  </si>
  <si>
    <t>13.0.00.00000</t>
  </si>
  <si>
    <t>13.1.00.00000</t>
  </si>
  <si>
    <t>13.1.01.0000</t>
  </si>
  <si>
    <t>13.1.01.80410</t>
  </si>
  <si>
    <t>14.0.00.00000</t>
  </si>
  <si>
    <t>14.1.00.00000</t>
  </si>
  <si>
    <t>14.1.01.00000</t>
  </si>
  <si>
    <t>14.1.01.80460</t>
  </si>
  <si>
    <t>15.0.00.00000</t>
  </si>
  <si>
    <t>15.1.01.00000</t>
  </si>
  <si>
    <t>15.1.00.00000</t>
  </si>
  <si>
    <t>15.1.01.80660</t>
  </si>
  <si>
    <t>21.0.00.00000</t>
  </si>
  <si>
    <t>21.1.00.00000</t>
  </si>
  <si>
    <t>21.1.01.00000</t>
  </si>
  <si>
    <t>21.1.01.80680</t>
  </si>
  <si>
    <t>21.2.00.00000</t>
  </si>
  <si>
    <t>21.2.01.00000</t>
  </si>
  <si>
    <t>21.2.01.80690</t>
  </si>
  <si>
    <t>24.0.00.00000</t>
  </si>
  <si>
    <t>24.1.00.00000</t>
  </si>
  <si>
    <t>24.1.01.00000</t>
  </si>
  <si>
    <t>24.1.01.80710</t>
  </si>
  <si>
    <t>24.1.01.61860</t>
  </si>
  <si>
    <t>31.0.00.00000</t>
  </si>
  <si>
    <t>Обеспечение конституционного права жителей Пречистенского сельского поселения Ярославской области на получение оперативной и достоверной информации</t>
  </si>
  <si>
    <t>Государственная поддержка молодых семей Пречистенского сельского поселения Ярославской области в приобретении (строительстве) жилья</t>
  </si>
  <si>
    <t xml:space="preserve">Создание условий для массового отдыха жителей и организация обустройства мест массового отдыха населения Пречистенского сельского поселения Ярославской области </t>
  </si>
  <si>
    <t>Создание условий для повышения экологической культуры и степени вовлеченности населения Пречистенского сельского поселения Ярославской области в вопросы безопасного обращения с ТБО</t>
  </si>
  <si>
    <t>Развитие спортивной инфраструктуры, организация мероприятий и популяризация физической культуры и массового спорта в Пречистенском сельском поселении Ярославской области</t>
  </si>
  <si>
    <t>Создание безопасных и благоприятных условий проживания граждан, приведение в нормативное состояние и соответствие установленным санитарным и техническим нормам, строительных конструкций и элементов домов, находящихся в муниципальной собственности</t>
  </si>
  <si>
    <t>14.2.00.00000</t>
  </si>
  <si>
    <t>14.2.01.00000</t>
  </si>
  <si>
    <t>14.2.01.80610</t>
  </si>
  <si>
    <t>Соблюдение требований Законодательства в жилищно-коммунальной сфере,взносы в Региональный фонд содействия капитальному ремонту многоквартирных домов Ярославской области за муниципальное жилье</t>
  </si>
  <si>
    <t>Информационная, финансовая, консультационная и организационная поддержка субъектов малого и среднего предпринимательства</t>
  </si>
  <si>
    <t>Создание условий для развития муниципальной службы, повышение эффективности и результативности деятельности муниципальных служащих</t>
  </si>
  <si>
    <t>Исполнение полномочий собственника имущества и полномочий в сфере земельных отношений</t>
  </si>
  <si>
    <t>50.0.00.00000</t>
  </si>
  <si>
    <t>50.0.00.81700</t>
  </si>
  <si>
    <t>50.0.00.81810</t>
  </si>
  <si>
    <t>50.0.00.81820</t>
  </si>
  <si>
    <t>50.0.00.81870</t>
  </si>
  <si>
    <t>Повышение уровня благоустройства и улучшения санитарного содержания населенных пунктов на территории Пречистенского сельского поселения Ярославской области</t>
  </si>
  <si>
    <t>Приведение в нормативное состояние  автомобильных дорог общего пользования местного значения Пречистенского сельского поселения Ярославской области</t>
  </si>
  <si>
    <t>03.1.01.00000</t>
  </si>
  <si>
    <t>01.1.01.00000</t>
  </si>
  <si>
    <t>03.1.01.80060</t>
  </si>
  <si>
    <t>Обеспечение требований законодательных и иных нормативных правовых актов в области пожарной безопасности по предотвращению пожаров, обучение населения мерам пожарной безопасности</t>
  </si>
  <si>
    <t>Исполнение публичных обязательств поселения по оказанию мер социальной поддержки отдельным категориям граждан, установленных федеральными и областными законами к праздничным и юбилейным датам, оказание финансовой и организационной помощи при проведении ритуальных услуг</t>
  </si>
  <si>
    <t>50.0.00.51180</t>
  </si>
  <si>
    <t>Муниципальная программа "Обращение с твердыми бытовыми отходами на территории Пречистенского сельского поселения Ярославской области на 2017-2019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</si>
  <si>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Ярославской области на 2017-2019 годы"</t>
  </si>
  <si>
    <t>Реализация мероприятий муниципальной программы "Обращение с твердыми бытовыми отходами на территории Пречистенского сельского поселения Ярославской области на 2017-2019 годы"</t>
  </si>
  <si>
    <t>Муниципальная программа "Обращение с твердыми бытовыми отходами на территории Пречистенского сельского поселения Ярославской области на 2018-2019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</si>
  <si>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Ярославской области на 2018-2019 годы"</t>
  </si>
  <si>
    <t>Реализация мероприятий муниципальной программы "Обращение с твердыми бытовыми отходами на территории Пречистенского сельского поселения Ярославской области на 2018-2019 годы"</t>
  </si>
  <si>
    <t>03.2.00.00000</t>
  </si>
  <si>
    <t>Организация ежемесячных доплат к пенсиям за выслугу лет муниципальным служащим Пречистенского сельского поселения Ярославской области</t>
  </si>
  <si>
    <t>03.2.01.00000</t>
  </si>
  <si>
    <t xml:space="preserve">03.2.01.80070 </t>
  </si>
  <si>
    <t>10.3.00.00000</t>
  </si>
  <si>
    <t>10.3.01.00000</t>
  </si>
  <si>
    <t>10.3.01.80230</t>
  </si>
  <si>
    <t xml:space="preserve">Развитие системы добровольных народных дружин по предупреждению нарушений общественного порядка, профилактике правонарушений в общественных местах, защите личности, общества и государства от противоправных посягательств, на основе принципов добровольности, законности, гуманности, соблюдения и защиты прав и свобод человека и гражданина. </t>
  </si>
  <si>
    <t>24.1.01.72440</t>
  </si>
  <si>
    <t>21.3.00.00000</t>
  </si>
  <si>
    <t>21.3.01.00000</t>
  </si>
  <si>
    <t>21.3.01.80700</t>
  </si>
  <si>
    <t xml:space="preserve">Обеспечение и исполнение обязанностей, возложенных на МКУ Пречистенского сельского поселения Ярославской области "Пречистенский комплексный центр" </t>
  </si>
  <si>
    <t>05.1.01.L4970</t>
  </si>
  <si>
    <t>Расходы на государственную поддержку молодых семей Пречистенского сельского поселения Ярославской области в приобретении (строительстве) жилья (местный бюджет)</t>
  </si>
  <si>
    <t>31.1.00.00000</t>
  </si>
  <si>
    <t>31.1.01.00000</t>
  </si>
  <si>
    <t>31.1.01.80810</t>
  </si>
  <si>
    <t>31.1.01.80820</t>
  </si>
  <si>
    <t>31.1.01.80830</t>
  </si>
  <si>
    <t>50.0.00.81850</t>
  </si>
  <si>
    <t>50.0.00.81860</t>
  </si>
  <si>
    <t>2022 год                    (руб.)</t>
  </si>
  <si>
    <t>Расходы на финансирование дорожного хозяйства за счет субсидии из областного бюджета</t>
  </si>
  <si>
    <t>24.1.01.82440</t>
  </si>
  <si>
    <t>30.0.00.00000</t>
  </si>
  <si>
    <t>30.1.00.00000</t>
  </si>
  <si>
    <t>Совершенствование нормативных и правовых условий для поддержки энергосбережения и повышения энергетической эффективности</t>
  </si>
  <si>
    <t>30.1.01.00000</t>
  </si>
  <si>
    <t>30.1.01.80850</t>
  </si>
  <si>
    <t>Обеспечение безопасности, охраны жизни и здоровья людей в местах массового отдыха  на водных объектах</t>
  </si>
  <si>
    <t>Переселение граждан из аварийного жилищного фонда, с учетом необходимости развития малоэтажного строительства</t>
  </si>
  <si>
    <t>Изменения (+/-)</t>
  </si>
  <si>
    <t>А.К. Сорокин"</t>
  </si>
  <si>
    <t>13.1.01.85350</t>
  </si>
  <si>
    <t>13.1.01.75350</t>
  </si>
  <si>
    <t>Расходы на государственную поддержку молодых семей Пречистенского сельского поселения Ярославской области в приобретении (строительстве) жилья (федеральный бюджет)</t>
  </si>
  <si>
    <t>Расходы на государственную поддержку молодых семей Пречистенского сельского поселения Ярославской области в приобретении (строительстве) жилья (областной бюджет)</t>
  </si>
  <si>
    <t>Расходы по переселению граждан из аварийного жилищного фонда (областной бюджет)</t>
  </si>
  <si>
    <t>Расходы по переселению граждан из аварийного жилищного фонда (местный бюджет)</t>
  </si>
  <si>
    <t>05.1.01L4970</t>
  </si>
  <si>
    <t>05.2.00.00000</t>
  </si>
  <si>
    <t>05.2.F3.67484</t>
  </si>
  <si>
    <t>05.2.F3.00000</t>
  </si>
  <si>
    <t>Подпрограмма «Обеспечение пожарной безопасности на территории Пречистенского сельского поселения Ярославской области на 2021-2023 годы»</t>
  </si>
  <si>
    <t>Обеспечение территориальной доступности товаров для сельского населения путем оказания муниципальной поддержки</t>
  </si>
  <si>
    <t>Иные межбюджетные трансферты</t>
  </si>
  <si>
    <t>Мероприятия по возмещению части затрат организациям и индивидуальным предпринимателям, занимающимся доставкой товаров в отдаленные сельские населенные пункты, за счет субсидии из областного бюджета</t>
  </si>
  <si>
    <t>17.0.00.00000</t>
  </si>
  <si>
    <t>17.1.00.00000</t>
  </si>
  <si>
    <t>17.1.01.00000</t>
  </si>
  <si>
    <t>17.1.01.82880</t>
  </si>
  <si>
    <t>17.1.01.72880</t>
  </si>
  <si>
    <t>31.1.01.L2990</t>
  </si>
  <si>
    <t>Расходы на обустройство и восстановление воинских захоронений (местный бюджет)</t>
  </si>
  <si>
    <t>2023 год                    (руб.)</t>
  </si>
  <si>
    <t xml:space="preserve">05.2.F3.67484 </t>
  </si>
  <si>
    <t>Расходы на финансирование дорожного хозяйства за счет средств местного бюджета в рамках софинансирования</t>
  </si>
  <si>
    <t>Расходы за счет субсидии из областного бюджета на финансирование автомобильных дорог, обеспечивающих подъезды к объектам социального назначения</t>
  </si>
  <si>
    <t>24.1.01.77350</t>
  </si>
  <si>
    <t>Глава поселения                                                                                                                                                А.К. Сорокин"</t>
  </si>
  <si>
    <t>31.1.01.61770</t>
  </si>
  <si>
    <t>Реализация мероприятий по организации водоснабжения населения за счет средств, переданных бюджетом муниципального района в соответствии с соглашением</t>
  </si>
  <si>
    <t>"Приложение № 3</t>
  </si>
  <si>
    <t>от 23.12.2021 года №50</t>
  </si>
  <si>
    <t>Расходы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2022 год</t>
  </si>
  <si>
    <t>Итого         2022 год                    (руб.)</t>
  </si>
  <si>
    <t>Муниципальная программа "Информирование населения Пречистенского сельского поселения Ярославской области через средства массовой информации"</t>
  </si>
  <si>
    <t xml:space="preserve">Общепрограммные расходы муниципальной программы «Информирование населения Пречистенского сельского поселения Ярославской области через средства массовой информации»  </t>
  </si>
  <si>
    <t xml:space="preserve">Реализация мероприятий муниципальной программы «Информирование населения Пречистенского сельского поселения Ярославской области через средства массовой информации»  </t>
  </si>
  <si>
    <t>Муниципальная программа "Социальная политика Пречистенского сельского поселения Ярославской области"</t>
  </si>
  <si>
    <t>Общепрограммные расходы муниципальной программы "Социальная политика Пречистенского сельского поселения Ярославской области"</t>
  </si>
  <si>
    <t>Реализация мероприятий муниципальной программы "Социальная политика Пречистенского сельского поселения Ярославской области"</t>
  </si>
  <si>
    <t>Подпрограмма:"Пенсионное обеспечение муниципальных служащих Пречистенского сельского поселения Ярославской области"</t>
  </si>
  <si>
    <t>Реализация мероприятий подпрограммы "Пенсионное обеспечение муниципальных служащих Пречистенского сельского поселения Ярославской области"</t>
  </si>
  <si>
    <t>Муниципальная программа "Обеспечение доступным и комфортным жильем населения Пречистенского сельского поселения Ярославской области"</t>
  </si>
  <si>
    <t>Подпрограмма "Бюджетная поддержка молодых семей Пречистенского сельского поселения Ярославской области в приобретении (строительстве) жилья»</t>
  </si>
  <si>
    <t>Подпрограмма "Переселение граждан из аварийного жилищного фонда  в Пречистенском сельском поселении Ярославской области»</t>
  </si>
  <si>
    <t>Муниципальная программа "Обеспечение безопасности  на территории Пречистенского сельского поселения Ярославской области"</t>
  </si>
  <si>
    <t>Подпрограмма «Обеспечение пожарной безопасности на территории Пречистенского сельского поселения Ярославской области»</t>
  </si>
  <si>
    <t>Реализация мероприятий подпрограммы «Обеспечение пожарной безопасности на территории Пречистенского сельского поселения Ярославской области»</t>
  </si>
  <si>
    <t>Подпрограмма «Обеспечение  безопасности на водных объектах Пречистенского сельского поселения Ярославской области"</t>
  </si>
  <si>
    <t>Реализация мероприятий подпрограммы «Обеспечение  безопасности на водных объектах Пречистенского сельского поселения Ярославской области"</t>
  </si>
  <si>
    <t>Подпрограмма «Поддержка добровольной народной дружины по охране общественного порядка  на территории Пречистенского сельского поселения Ярославской области"</t>
  </si>
  <si>
    <t>Реализация мероприятий подпрограммы «Поддержка добровольной народной дружины по охране общественного порядка  на территории Пречистенского сельского поселения Ярославской области"</t>
  </si>
  <si>
    <t>Муниципальная программа "Развитие культуры в Пречистенском сельском поселении Ярославской области"</t>
  </si>
  <si>
    <t>Общепрограммные расходы муниципальной программы "Развитие культуры в Пречистенском сельском поселении Ярославской области"</t>
  </si>
  <si>
    <t>Реализация мероприятий муниципальной программы "Развитие культуры в Пречистенском сельском поселении Ярославской области"</t>
  </si>
  <si>
    <t>Муниципальная программа "Развитие физической культуры и спорта в Пречистенском сельском поселении Ярославской области"</t>
  </si>
  <si>
    <t>Общепрограммные расходы муниципальной программы "Развитие физической культуры и спорта в Пречистенском сельском поселении Ярославской области"</t>
  </si>
  <si>
    <t>Реализация мероприятий муниципальной программы "Развитие физической культуры и спорта в Пречистенском сельском поселении Ярославской области"</t>
  </si>
  <si>
    <t>Муниципальная программа "Обеспечение качественными коммунальными услугами населения Пречистенского сельского поселения Ярославской области"</t>
  </si>
  <si>
    <t>Подпрограмма «Проведение капитального ремонта муниципального жилищного фонда Пречистенского сельского поселения Ярославской области»</t>
  </si>
  <si>
    <t>Реализация мероприятий подпрограммы «Проведение капитального ремонта муниципального жилищного фонда Пречистенского сельского поселения Ярославской области»</t>
  </si>
  <si>
    <t>Мероприятия по проведению капитального ремонта многоквартирных домов на территории Пречистенского сельского поселения  Ярославской области</t>
  </si>
  <si>
    <t>Реализация мероприятий по проведению капитального ремонта многоквартирных домов на территории Пречистенского сельского поселения  Ярославской области</t>
  </si>
  <si>
    <t>Муниципальная программа "Поддержка малого и среднего предпринимательства в Пречистенском сельском поселении Ярославской области"</t>
  </si>
  <si>
    <t>Общепрограммные расходы муниципальной программы «Поддержка малого и среднего предпринимательства в Пречистенском сельском поселении Ярославской области"</t>
  </si>
  <si>
    <t>Реализация мероприятий муниципальной программы «Поддержка малого и среднего предпринимательства в Пречистенском сельском поселении Ярославской области»</t>
  </si>
  <si>
    <t>Муниципальная программа "Поддержка потребительского рынка на селе"</t>
  </si>
  <si>
    <t>Общепрограммные расходы муниципальной программы "Поддержка потребительского рынка на селе"</t>
  </si>
  <si>
    <t>Реализация мероприятий муниципальной программы "Поддержка потребительского рынка на селе"</t>
  </si>
  <si>
    <t>Муниципальная программа "Эффективная власть в Пречистенском сельском поселении Ярославской области"</t>
  </si>
  <si>
    <t>Подпрограмма «Развитие муниципальной службы в Пречистенском сельском поселении Ярославской области»</t>
  </si>
  <si>
    <t>Реализация мероприятий подпрограммы «Развитие муниципальной службы в Пречистенском сельском поселении Ярославской области»</t>
  </si>
  <si>
    <t>Подпрограмма «Повышение эффективности использования муниципального имущества Пречистенского сельского поселения Ярославской области»</t>
  </si>
  <si>
    <t>Реализация мероприятий подпрограммы «Повышение эффективности использования муниципального имущества Пречистенского сельского поселения Ярославской области»</t>
  </si>
  <si>
    <t>Подпрограмма  "МКУ  Пречистенского сельского поселения Ярославской области "Пречистенский комплексный центр"</t>
  </si>
  <si>
    <t xml:space="preserve">Реализация мероприятий Подпрограммы "МКУ Пречистенского сельского поселения Ярославской области "Пречистенский комплексный центр" </t>
  </si>
  <si>
    <t>Муниципальная программа "Содержание и ремонт автомобильных дорог общего пользования Пречистенского сельского поселения Ярославской области"</t>
  </si>
  <si>
    <t>Общепрограммные расходы муниципальной программы «Содержание и ремонт автомобильных дорог общего пользования Пречистенского сельского поселения Ярославской области»</t>
  </si>
  <si>
    <t>Реализация мероприятий муниципальной программы «Содержание и ремонт автомобильных дорог общего пользования  Пречистенского сельского поселения Ярославской области»</t>
  </si>
  <si>
    <t>Реализация мероприятий муниципальной программы «Развитие сети автомобильных дорог общего пользования местного значения Первомайского муниципального района»</t>
  </si>
  <si>
    <t>Расходы  за счет субсидии из областного бюджетана финансирование автомобильных дорог, обеспечивающих подъезды к объектам социального назначения</t>
  </si>
  <si>
    <t>Расходы на финансирование автомобильных дорог, обеспечивающих подъезды к объектам социального назначения за счет средств местного бюджета в рамках софинансирования</t>
  </si>
  <si>
    <t>24.1.01.87350</t>
  </si>
  <si>
    <t>Муниципальная программа "Энергосбережение и повышение энергетической эффективности на территории Пречистенского сельского поселения Ярославской области"</t>
  </si>
  <si>
    <t>Общепрограммные расходы муниципальной программы "Энергосбережение и повышение энергетической эффективности на территории Пречистенского сельского поселения Ярославской области"</t>
  </si>
  <si>
    <t>Реализация мероприятий муниципальной программы Энергосбережение и повышение энергетической эффективности на территории Пречистенского сельского поселения Ярославской области"</t>
  </si>
  <si>
    <t>Муниципальная программа "Благоустройство территории Пречистенского сельского поселения Ярославской области"</t>
  </si>
  <si>
    <t>Общепрограммные расходы муниципальной программы «Благоустройство территории Пречистенского сельского поселения Ярославской области»</t>
  </si>
  <si>
    <t xml:space="preserve">Реализация мероприятий муниципальной программы «Благоустройство территории Пречистенского сельского поселения Ярославской области»-Организация уличного освещения, содержание и обслуживание наружных сетей уличного освещения </t>
  </si>
  <si>
    <t>Реализация мероприятий муниципальной программы «Благоустройство территории Пречистенского сельского поселения Ярославской области»-Содержание мест захоронения</t>
  </si>
  <si>
    <t>Реализация мероприятий муниципальной программы «Благоустройство территории Пречистенского сельского поселения Ярославской области»-Организация и содержание прочих объектов благоустройства</t>
  </si>
  <si>
    <t>Реализация мероприятий по организации водоснабжения населения за счет средств, переданных бюджетом муниципального района в соответствии с соглашениями</t>
  </si>
  <si>
    <t>"Приложение №4</t>
  </si>
  <si>
    <t>от 23.12.2021 г.  № 50</t>
  </si>
  <si>
    <t xml:space="preserve">Расходы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2023 и 2024 годов </t>
  </si>
  <si>
    <t>2024 год                    (руб.)</t>
  </si>
  <si>
    <t>Общепрограммные расходы муниципальной программы «Обеспечение качественными коммунальными услугами населения Пречистенского сельского поселения Ярославской области»</t>
  </si>
  <si>
    <t>Реализация мероприятий муниципальной программы «Обеспечение качественными коммунальными услугами населения Пречистенского сельского поселения Ярославской области»</t>
  </si>
  <si>
    <t>Подпрограмма «Развитие муниципальной службы в Пречистенском сельском поселении Ярославской области"</t>
  </si>
  <si>
    <t xml:space="preserve">Подпрограмма  "МКУ  Пречистенского сельского поселения Ярославской области "Пречистенский комплексный центр" </t>
  </si>
  <si>
    <t>Расходы на финансирование автомобильных дорог, обеспечивающих подъезды к объектам социального назначения за счет средств местногобюджньа в рамках софинансирования</t>
  </si>
  <si>
    <t>24.1.01.87530</t>
  </si>
  <si>
    <t>Муниципальная программа «Формирование современной городской среды на территории Пречистенского сельского поселения Ярославской области»</t>
  </si>
  <si>
    <t>06.0.00.00000</t>
  </si>
  <si>
    <t>Общепрограммные расходы муниципальной программы «Формирование современной городской среды на территории Пречистенского сельского поселения Ярославской области»</t>
  </si>
  <si>
    <t>06.1.00.00000</t>
  </si>
  <si>
    <t>Повышение уровня благоустройства территории Пречистенского сельского поселения Ярославской области</t>
  </si>
  <si>
    <t>06.1.01.00000</t>
  </si>
  <si>
    <t>Расходы на благоустройство дворовых территорий за счет межбюджетного трансферта из областного бюджета</t>
  </si>
  <si>
    <t>06.1.01.70410</t>
  </si>
  <si>
    <t>Расходы на формирование современной городской среды на территории Пречистенского сельского поселения  за счет дотации из областного бюджета</t>
  </si>
  <si>
    <t>06.1.01.73260</t>
  </si>
  <si>
    <t>Расходы на реализацию мероприятий инициативного бюджетирования на территории Ярославской области (поддержка местных инициатив) за счет субсидии из областного бюджета</t>
  </si>
  <si>
    <t>Расходы на реализацию мероприятий инициативного бюджетирования за счет средств бюджета поселения в рамках софинансирования</t>
  </si>
  <si>
    <t>Приложение №3</t>
  </si>
  <si>
    <t>06.1.01.80080</t>
  </si>
  <si>
    <t>Расходы на благоустройство дворовых территорий за счет средств бюджета поселения</t>
  </si>
  <si>
    <t>Расходы на проведение комплекса кадастровых работ на объектах газораспределения за счет межбюджетного трансферта из областного бюджета</t>
  </si>
  <si>
    <t>21.2.01.70620</t>
  </si>
  <si>
    <t>Расходы на проведение комплекса кадастровых работ на объектах газораспределения за счет средств бюджета поселения</t>
  </si>
  <si>
    <t>21.2.01.80670</t>
  </si>
  <si>
    <t>от 00.05.2022 г.  № 00</t>
  </si>
  <si>
    <t>05.2.F3.67483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</si>
  <si>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</t>
  </si>
  <si>
    <t>Расходы на реализацию мероприятий инициативного бюджетирования на территории Ярославской области (поддержка местных инициатив) за счет средств местного бюджета</t>
  </si>
  <si>
    <t>Приложение №1</t>
  </si>
  <si>
    <t>от 23.09.2022 года №18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</si>
</sst>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;[Red]\-#,##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i/>
      <sz val="10"/>
      <color indexed="8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Calibri"/>
      <family val="2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47">
    <xf numFmtId="0" fontId="0" fillId="0" borderId="0" xfId="0" applyFont="1" applyAlignment="1">
      <alignment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4" fillId="0" borderId="13" xfId="53" applyFont="1" applyFill="1" applyBorder="1" applyProtection="1">
      <alignment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0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>
      <alignment/>
      <protection/>
    </xf>
    <xf numFmtId="0" fontId="7" fillId="0" borderId="0" xfId="53" applyFont="1" applyFill="1" applyBorder="1">
      <alignment/>
      <protection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33" borderId="11" xfId="53" applyFont="1" applyFill="1" applyBorder="1" applyProtection="1">
      <alignment/>
      <protection hidden="1"/>
    </xf>
    <xf numFmtId="0" fontId="2" fillId="33" borderId="0" xfId="53" applyFont="1" applyFill="1">
      <alignment/>
      <protection/>
    </xf>
    <xf numFmtId="0" fontId="5" fillId="33" borderId="11" xfId="53" applyFont="1" applyFill="1" applyBorder="1" applyProtection="1">
      <alignment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6" fillId="33" borderId="0" xfId="53" applyFont="1" applyFill="1">
      <alignment/>
      <protection/>
    </xf>
    <xf numFmtId="0" fontId="63" fillId="33" borderId="11" xfId="53" applyFont="1" applyFill="1" applyBorder="1" applyProtection="1">
      <alignment/>
      <protection hidden="1"/>
    </xf>
    <xf numFmtId="0" fontId="63" fillId="33" borderId="15" xfId="53" applyNumberFormat="1" applyFont="1" applyFill="1" applyBorder="1" applyAlignment="1" applyProtection="1">
      <alignment horizontal="center" vertical="center"/>
      <protection hidden="1"/>
    </xf>
    <xf numFmtId="0" fontId="63" fillId="33" borderId="16" xfId="53" applyNumberFormat="1" applyFont="1" applyFill="1" applyBorder="1" applyAlignment="1" applyProtection="1">
      <alignment horizontal="center" vertical="center"/>
      <protection hidden="1"/>
    </xf>
    <xf numFmtId="0" fontId="64" fillId="33" borderId="0" xfId="53" applyFont="1" applyFill="1">
      <alignment/>
      <protection/>
    </xf>
    <xf numFmtId="0" fontId="4" fillId="34" borderId="11" xfId="53" applyFont="1" applyFill="1" applyBorder="1" applyProtection="1">
      <alignment/>
      <protection hidden="1"/>
    </xf>
    <xf numFmtId="0" fontId="2" fillId="34" borderId="0" xfId="53" applyFont="1" applyFill="1">
      <alignment/>
      <protection/>
    </xf>
    <xf numFmtId="0" fontId="4" fillId="34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0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7" xfId="53" applyNumberFormat="1" applyFont="1" applyFill="1" applyBorder="1" applyAlignment="1" applyProtection="1">
      <alignment horizontal="center" vertical="center"/>
      <protection hidden="1"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0" xfId="53" applyFont="1" applyFill="1" applyBorder="1" applyProtection="1">
      <alignment/>
      <protection hidden="1"/>
    </xf>
    <xf numFmtId="0" fontId="4" fillId="0" borderId="0" xfId="53" applyFont="1" applyFill="1" applyAlignment="1" applyProtection="1">
      <alignment horizontal="right" vertical="center"/>
      <protection hidden="1"/>
    </xf>
    <xf numFmtId="0" fontId="10" fillId="34" borderId="10" xfId="53" applyNumberFormat="1" applyFont="1" applyFill="1" applyBorder="1" applyAlignment="1" applyProtection="1">
      <alignment horizontal="left" vertical="top" wrapText="1"/>
      <protection hidden="1"/>
    </xf>
    <xf numFmtId="0" fontId="10" fillId="34" borderId="10" xfId="53" applyNumberFormat="1" applyFont="1" applyFill="1" applyBorder="1" applyAlignment="1" applyProtection="1">
      <alignment horizontal="center" vertical="top"/>
      <protection hidden="1"/>
    </xf>
    <xf numFmtId="172" fontId="10" fillId="34" borderId="10" xfId="53" applyNumberFormat="1" applyFont="1" applyFill="1" applyBorder="1" applyAlignment="1" applyProtection="1">
      <alignment horizontal="center" vertical="top"/>
      <protection hidden="1"/>
    </xf>
    <xf numFmtId="4" fontId="10" fillId="34" borderId="10" xfId="53" applyNumberFormat="1" applyFont="1" applyFill="1" applyBorder="1" applyAlignment="1" applyProtection="1">
      <alignment horizontal="right" vertical="top"/>
      <protection hidden="1"/>
    </xf>
    <xf numFmtId="0" fontId="11" fillId="34" borderId="10" xfId="53" applyNumberFormat="1" applyFont="1" applyFill="1" applyBorder="1" applyAlignment="1" applyProtection="1">
      <alignment horizontal="left" vertical="top" wrapText="1"/>
      <protection hidden="1"/>
    </xf>
    <xf numFmtId="172" fontId="11" fillId="34" borderId="10" xfId="53" applyNumberFormat="1" applyFont="1" applyFill="1" applyBorder="1" applyAlignment="1" applyProtection="1">
      <alignment horizontal="center" vertical="top"/>
      <protection hidden="1"/>
    </xf>
    <xf numFmtId="4" fontId="11" fillId="34" borderId="10" xfId="53" applyNumberFormat="1" applyFont="1" applyFill="1" applyBorder="1" applyAlignment="1" applyProtection="1">
      <alignment horizontal="right" vertical="top"/>
      <protection hidden="1"/>
    </xf>
    <xf numFmtId="0" fontId="11" fillId="0" borderId="10" xfId="53" applyNumberFormat="1" applyFont="1" applyFill="1" applyBorder="1" applyAlignment="1" applyProtection="1">
      <alignment horizontal="left" vertical="top" wrapText="1"/>
      <protection hidden="1"/>
    </xf>
    <xf numFmtId="49" fontId="65" fillId="0" borderId="10" xfId="0" applyNumberFormat="1" applyFont="1" applyBorder="1" applyAlignment="1" applyProtection="1">
      <alignment horizontal="center" vertical="top"/>
      <protection locked="0"/>
    </xf>
    <xf numFmtId="172" fontId="12" fillId="34" borderId="10" xfId="53" applyNumberFormat="1" applyFont="1" applyFill="1" applyBorder="1" applyAlignment="1" applyProtection="1">
      <alignment horizontal="center" vertical="top"/>
      <protection hidden="1"/>
    </xf>
    <xf numFmtId="4" fontId="12" fillId="34" borderId="10" xfId="53" applyNumberFormat="1" applyFont="1" applyFill="1" applyBorder="1" applyAlignment="1" applyProtection="1">
      <alignment horizontal="right" vertical="top"/>
      <protection hidden="1"/>
    </xf>
    <xf numFmtId="0" fontId="12" fillId="34" borderId="10" xfId="53" applyNumberFormat="1" applyFont="1" applyFill="1" applyBorder="1" applyAlignment="1" applyProtection="1">
      <alignment horizontal="left" vertical="top" wrapText="1"/>
      <protection hidden="1"/>
    </xf>
    <xf numFmtId="49" fontId="65" fillId="0" borderId="0" xfId="0" applyNumberFormat="1" applyFont="1" applyAlignment="1" applyProtection="1">
      <alignment horizontal="center" vertical="top"/>
      <protection locked="0"/>
    </xf>
    <xf numFmtId="0" fontId="12" fillId="34" borderId="10" xfId="53" applyNumberFormat="1" applyFont="1" applyFill="1" applyBorder="1" applyAlignment="1" applyProtection="1">
      <alignment horizontal="center" vertical="top"/>
      <protection hidden="1"/>
    </xf>
    <xf numFmtId="0" fontId="10" fillId="0" borderId="10" xfId="53" applyNumberFormat="1" applyFont="1" applyFill="1" applyBorder="1" applyAlignment="1" applyProtection="1">
      <alignment horizontal="left" vertical="top" wrapText="1"/>
      <protection hidden="1"/>
    </xf>
    <xf numFmtId="0" fontId="10" fillId="0" borderId="10" xfId="53" applyNumberFormat="1" applyFont="1" applyFill="1" applyBorder="1" applyAlignment="1" applyProtection="1">
      <alignment horizontal="center" vertical="top"/>
      <protection hidden="1"/>
    </xf>
    <xf numFmtId="172" fontId="10" fillId="0" borderId="10" xfId="53" applyNumberFormat="1" applyFont="1" applyFill="1" applyBorder="1" applyAlignment="1" applyProtection="1">
      <alignment horizontal="center" vertical="top"/>
      <protection hidden="1"/>
    </xf>
    <xf numFmtId="4" fontId="10" fillId="0" borderId="10" xfId="53" applyNumberFormat="1" applyFont="1" applyFill="1" applyBorder="1" applyAlignment="1" applyProtection="1">
      <alignment horizontal="right" vertical="top"/>
      <protection hidden="1"/>
    </xf>
    <xf numFmtId="0" fontId="11" fillId="0" borderId="10" xfId="53" applyNumberFormat="1" applyFont="1" applyFill="1" applyBorder="1" applyAlignment="1" applyProtection="1">
      <alignment horizontal="center" vertical="top"/>
      <protection hidden="1"/>
    </xf>
    <xf numFmtId="172" fontId="11" fillId="0" borderId="10" xfId="53" applyNumberFormat="1" applyFont="1" applyFill="1" applyBorder="1" applyAlignment="1" applyProtection="1">
      <alignment horizontal="center" vertical="top"/>
      <protection hidden="1"/>
    </xf>
    <xf numFmtId="4" fontId="11" fillId="0" borderId="10" xfId="53" applyNumberFormat="1" applyFont="1" applyFill="1" applyBorder="1" applyAlignment="1" applyProtection="1">
      <alignment horizontal="right" vertical="top"/>
      <protection hidden="1"/>
    </xf>
    <xf numFmtId="0" fontId="12" fillId="0" borderId="10" xfId="53" applyNumberFormat="1" applyFont="1" applyFill="1" applyBorder="1" applyAlignment="1" applyProtection="1">
      <alignment horizontal="left" vertical="top" wrapText="1"/>
      <protection hidden="1"/>
    </xf>
    <xf numFmtId="49" fontId="65" fillId="0" borderId="0" xfId="0" applyNumberFormat="1" applyFont="1" applyAlignment="1">
      <alignment horizontal="center" vertical="top"/>
    </xf>
    <xf numFmtId="172" fontId="12" fillId="0" borderId="10" xfId="53" applyNumberFormat="1" applyFont="1" applyFill="1" applyBorder="1" applyAlignment="1" applyProtection="1">
      <alignment horizontal="center" vertical="top"/>
      <protection hidden="1"/>
    </xf>
    <xf numFmtId="4" fontId="12" fillId="0" borderId="10" xfId="53" applyNumberFormat="1" applyFont="1" applyFill="1" applyBorder="1" applyAlignment="1" applyProtection="1">
      <alignment horizontal="right" vertical="top"/>
      <protection hidden="1"/>
    </xf>
    <xf numFmtId="14" fontId="12" fillId="0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10" xfId="53" applyNumberFormat="1" applyFont="1" applyFill="1" applyBorder="1" applyAlignment="1" applyProtection="1">
      <alignment horizontal="center" vertical="top"/>
      <protection hidden="1"/>
    </xf>
    <xf numFmtId="49" fontId="66" fillId="0" borderId="0" xfId="0" applyNumberFormat="1" applyFont="1" applyAlignment="1">
      <alignment horizontal="center" vertical="top"/>
    </xf>
    <xf numFmtId="0" fontId="67" fillId="0" borderId="0" xfId="0" applyFont="1" applyAlignment="1">
      <alignment wrapText="1"/>
    </xf>
    <xf numFmtId="0" fontId="12" fillId="0" borderId="10" xfId="53" applyNumberFormat="1" applyFont="1" applyFill="1" applyBorder="1" applyAlignment="1" applyProtection="1">
      <alignment horizontal="left" wrapText="1"/>
      <protection hidden="1"/>
    </xf>
    <xf numFmtId="0" fontId="11" fillId="0" borderId="0" xfId="53" applyNumberFormat="1" applyFont="1" applyFill="1" applyBorder="1" applyAlignment="1" applyProtection="1">
      <alignment horizontal="center" vertical="top"/>
      <protection hidden="1"/>
    </xf>
    <xf numFmtId="49" fontId="65" fillId="0" borderId="10" xfId="0" applyNumberFormat="1" applyFont="1" applyBorder="1" applyAlignment="1">
      <alignment horizontal="center" vertical="top"/>
    </xf>
    <xf numFmtId="0" fontId="66" fillId="0" borderId="0" xfId="0" applyFont="1" applyAlignment="1">
      <alignment wrapText="1"/>
    </xf>
    <xf numFmtId="0" fontId="11" fillId="34" borderId="10" xfId="53" applyNumberFormat="1" applyFont="1" applyFill="1" applyBorder="1" applyAlignment="1" applyProtection="1">
      <alignment horizontal="center" vertical="top"/>
      <protection hidden="1"/>
    </xf>
    <xf numFmtId="0" fontId="13" fillId="34" borderId="10" xfId="53" applyNumberFormat="1" applyFont="1" applyFill="1" applyBorder="1" applyAlignment="1" applyProtection="1">
      <alignment horizontal="center" vertical="top"/>
      <protection hidden="1"/>
    </xf>
    <xf numFmtId="49" fontId="12" fillId="34" borderId="10" xfId="53" applyNumberFormat="1" applyFont="1" applyFill="1" applyBorder="1" applyAlignment="1" applyProtection="1">
      <alignment horizontal="center" vertical="top"/>
      <protection hidden="1"/>
    </xf>
    <xf numFmtId="0" fontId="14" fillId="0" borderId="10" xfId="0" applyFont="1" applyBorder="1" applyAlignment="1">
      <alignment vertical="top" wrapText="1"/>
    </xf>
    <xf numFmtId="0" fontId="12" fillId="0" borderId="12" xfId="53" applyNumberFormat="1" applyFont="1" applyFill="1" applyBorder="1" applyAlignment="1" applyProtection="1">
      <alignment horizontal="left" vertical="top" wrapText="1"/>
      <protection hidden="1"/>
    </xf>
    <xf numFmtId="0" fontId="66" fillId="35" borderId="10" xfId="0" applyFont="1" applyFill="1" applyBorder="1" applyAlignment="1">
      <alignment horizontal="justify" vertical="center" wrapText="1"/>
    </xf>
    <xf numFmtId="0" fontId="66" fillId="0" borderId="0" xfId="0" applyFont="1" applyAlignment="1">
      <alignment/>
    </xf>
    <xf numFmtId="0" fontId="12" fillId="0" borderId="18" xfId="53" applyNumberFormat="1" applyFont="1" applyFill="1" applyBorder="1" applyAlignment="1" applyProtection="1">
      <alignment horizontal="left" vertical="top" wrapText="1"/>
      <protection hidden="1"/>
    </xf>
    <xf numFmtId="0" fontId="10" fillId="0" borderId="10" xfId="53" applyFont="1" applyFill="1" applyBorder="1" applyAlignment="1" applyProtection="1">
      <alignment vertical="top"/>
      <protection hidden="1"/>
    </xf>
    <xf numFmtId="0" fontId="12" fillId="0" borderId="10" xfId="53" applyFont="1" applyFill="1" applyBorder="1" applyAlignment="1" applyProtection="1">
      <alignment/>
      <protection hidden="1"/>
    </xf>
    <xf numFmtId="4" fontId="10" fillId="0" borderId="10" xfId="53" applyNumberFormat="1" applyFont="1" applyFill="1" applyBorder="1" applyAlignment="1" applyProtection="1">
      <alignment/>
      <protection hidden="1"/>
    </xf>
    <xf numFmtId="49" fontId="66" fillId="0" borderId="10" xfId="0" applyNumberFormat="1" applyFont="1" applyBorder="1" applyAlignment="1">
      <alignment horizontal="center" vertical="top"/>
    </xf>
    <xf numFmtId="0" fontId="7" fillId="0" borderId="0" xfId="53" applyFont="1" applyFill="1" applyProtection="1">
      <alignment/>
      <protection hidden="1"/>
    </xf>
    <xf numFmtId="0" fontId="7" fillId="0" borderId="0" xfId="53" applyFont="1" applyFill="1" applyAlignment="1" applyProtection="1">
      <alignment horizontal="right" vertical="center"/>
      <protection hidden="1"/>
    </xf>
    <xf numFmtId="0" fontId="15" fillId="0" borderId="0" xfId="53" applyFont="1" applyFill="1" applyProtection="1">
      <alignment/>
      <protection hidden="1"/>
    </xf>
    <xf numFmtId="0" fontId="68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12" xfId="53" applyFont="1" applyFill="1" applyBorder="1" applyProtection="1">
      <alignment/>
      <protection hidden="1"/>
    </xf>
    <xf numFmtId="0" fontId="7" fillId="0" borderId="13" xfId="53" applyFont="1" applyFill="1" applyBorder="1" applyProtection="1">
      <alignment/>
      <protection hidden="1"/>
    </xf>
    <xf numFmtId="0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6" fillId="34" borderId="10" xfId="53" applyNumberFormat="1" applyFont="1" applyFill="1" applyBorder="1" applyAlignment="1" applyProtection="1">
      <alignment horizontal="left" vertical="top" wrapText="1"/>
      <protection hidden="1"/>
    </xf>
    <xf numFmtId="0" fontId="16" fillId="34" borderId="10" xfId="53" applyNumberFormat="1" applyFont="1" applyFill="1" applyBorder="1" applyAlignment="1" applyProtection="1">
      <alignment horizontal="center" vertical="top"/>
      <protection hidden="1"/>
    </xf>
    <xf numFmtId="172" fontId="16" fillId="34" borderId="10" xfId="53" applyNumberFormat="1" applyFont="1" applyFill="1" applyBorder="1" applyAlignment="1" applyProtection="1">
      <alignment horizontal="center" vertical="top"/>
      <protection hidden="1"/>
    </xf>
    <xf numFmtId="4" fontId="16" fillId="34" borderId="10" xfId="53" applyNumberFormat="1" applyFont="1" applyFill="1" applyBorder="1" applyAlignment="1" applyProtection="1">
      <alignment horizontal="right" vertical="top"/>
      <protection hidden="1"/>
    </xf>
    <xf numFmtId="0" fontId="17" fillId="0" borderId="12" xfId="53" applyNumberFormat="1" applyFont="1" applyFill="1" applyBorder="1" applyAlignment="1" applyProtection="1">
      <alignment horizontal="center" vertical="center"/>
      <protection hidden="1"/>
    </xf>
    <xf numFmtId="0" fontId="17" fillId="0" borderId="13" xfId="53" applyNumberFormat="1" applyFont="1" applyFill="1" applyBorder="1" applyAlignment="1" applyProtection="1">
      <alignment horizontal="center" vertical="center"/>
      <protection hidden="1"/>
    </xf>
    <xf numFmtId="0" fontId="17" fillId="34" borderId="10" xfId="53" applyNumberFormat="1" applyFont="1" applyFill="1" applyBorder="1" applyAlignment="1" applyProtection="1">
      <alignment horizontal="left" vertical="top" wrapText="1"/>
      <protection hidden="1"/>
    </xf>
    <xf numFmtId="172" fontId="17" fillId="34" borderId="10" xfId="53" applyNumberFormat="1" applyFont="1" applyFill="1" applyBorder="1" applyAlignment="1" applyProtection="1">
      <alignment horizontal="center" vertical="top"/>
      <protection hidden="1"/>
    </xf>
    <xf numFmtId="4" fontId="17" fillId="34" borderId="10" xfId="53" applyNumberFormat="1" applyFont="1" applyFill="1" applyBorder="1" applyAlignment="1" applyProtection="1">
      <alignment horizontal="right" vertical="top"/>
      <protection hidden="1"/>
    </xf>
    <xf numFmtId="0" fontId="7" fillId="0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13" xfId="53" applyNumberFormat="1" applyFont="1" applyFill="1" applyBorder="1" applyAlignment="1" applyProtection="1">
      <alignment horizontal="center" vertical="center"/>
      <protection hidden="1"/>
    </xf>
    <xf numFmtId="0" fontId="17" fillId="0" borderId="10" xfId="53" applyNumberFormat="1" applyFont="1" applyFill="1" applyBorder="1" applyAlignment="1" applyProtection="1">
      <alignment horizontal="left" vertical="top" wrapText="1"/>
      <protection hidden="1"/>
    </xf>
    <xf numFmtId="49" fontId="0" fillId="0" borderId="10" xfId="0" applyNumberFormat="1" applyFont="1" applyBorder="1" applyAlignment="1" applyProtection="1">
      <alignment horizontal="center" vertical="top"/>
      <protection locked="0"/>
    </xf>
    <xf numFmtId="172" fontId="7" fillId="34" borderId="10" xfId="53" applyNumberFormat="1" applyFont="1" applyFill="1" applyBorder="1" applyAlignment="1" applyProtection="1">
      <alignment horizontal="center" vertical="top"/>
      <protection hidden="1"/>
    </xf>
    <xf numFmtId="4" fontId="7" fillId="34" borderId="10" xfId="53" applyNumberFormat="1" applyFont="1" applyFill="1" applyBorder="1" applyAlignment="1" applyProtection="1">
      <alignment horizontal="right" vertical="top"/>
      <protection hidden="1"/>
    </xf>
    <xf numFmtId="0" fontId="7" fillId="34" borderId="10" xfId="53" applyNumberFormat="1" applyFont="1" applyFill="1" applyBorder="1" applyAlignment="1" applyProtection="1">
      <alignment horizontal="left" vertical="top" wrapText="1"/>
      <protection hidden="1"/>
    </xf>
    <xf numFmtId="49" fontId="0" fillId="0" borderId="0" xfId="0" applyNumberFormat="1" applyFont="1" applyAlignment="1" applyProtection="1">
      <alignment horizontal="center" vertical="top"/>
      <protection locked="0"/>
    </xf>
    <xf numFmtId="0" fontId="7" fillId="34" borderId="10" xfId="53" applyNumberFormat="1" applyFont="1" applyFill="1" applyBorder="1" applyAlignment="1" applyProtection="1">
      <alignment horizontal="center" vertical="top"/>
      <protection hidden="1"/>
    </xf>
    <xf numFmtId="0" fontId="16" fillId="0" borderId="15" xfId="53" applyNumberFormat="1" applyFont="1" applyFill="1" applyBorder="1" applyAlignment="1" applyProtection="1">
      <alignment horizontal="center" vertical="center"/>
      <protection hidden="1"/>
    </xf>
    <xf numFmtId="0" fontId="16" fillId="0" borderId="16" xfId="53" applyNumberFormat="1" applyFont="1" applyFill="1" applyBorder="1" applyAlignment="1" applyProtection="1">
      <alignment horizontal="center" vertical="center"/>
      <protection hidden="1"/>
    </xf>
    <xf numFmtId="0" fontId="16" fillId="0" borderId="10" xfId="53" applyNumberFormat="1" applyFont="1" applyFill="1" applyBorder="1" applyAlignment="1" applyProtection="1">
      <alignment horizontal="left" vertical="top" wrapText="1"/>
      <protection hidden="1"/>
    </xf>
    <xf numFmtId="0" fontId="16" fillId="0" borderId="10" xfId="53" applyNumberFormat="1" applyFont="1" applyFill="1" applyBorder="1" applyAlignment="1" applyProtection="1">
      <alignment horizontal="center" vertical="top"/>
      <protection hidden="1"/>
    </xf>
    <xf numFmtId="172" fontId="16" fillId="0" borderId="10" xfId="53" applyNumberFormat="1" applyFont="1" applyFill="1" applyBorder="1" applyAlignment="1" applyProtection="1">
      <alignment horizontal="center" vertical="top"/>
      <protection hidden="1"/>
    </xf>
    <xf numFmtId="4" fontId="16" fillId="0" borderId="10" xfId="53" applyNumberFormat="1" applyFont="1" applyFill="1" applyBorder="1" applyAlignment="1" applyProtection="1">
      <alignment horizontal="right" vertical="top"/>
      <protection hidden="1"/>
    </xf>
    <xf numFmtId="0" fontId="17" fillId="0" borderId="10" xfId="53" applyNumberFormat="1" applyFont="1" applyFill="1" applyBorder="1" applyAlignment="1" applyProtection="1">
      <alignment horizontal="center" vertical="top"/>
      <protection hidden="1"/>
    </xf>
    <xf numFmtId="172" fontId="17" fillId="0" borderId="10" xfId="53" applyNumberFormat="1" applyFont="1" applyFill="1" applyBorder="1" applyAlignment="1" applyProtection="1">
      <alignment horizontal="center" vertical="top"/>
      <protection hidden="1"/>
    </xf>
    <xf numFmtId="4" fontId="17" fillId="0" borderId="10" xfId="53" applyNumberFormat="1" applyFont="1" applyFill="1" applyBorder="1" applyAlignment="1" applyProtection="1">
      <alignment horizontal="right" vertical="top"/>
      <protection hidden="1"/>
    </xf>
    <xf numFmtId="172" fontId="7" fillId="0" borderId="10" xfId="53" applyNumberFormat="1" applyFont="1" applyFill="1" applyBorder="1" applyAlignment="1" applyProtection="1">
      <alignment horizontal="center" vertical="top"/>
      <protection hidden="1"/>
    </xf>
    <xf numFmtId="4" fontId="7" fillId="0" borderId="10" xfId="53" applyNumberFormat="1" applyFont="1" applyFill="1" applyBorder="1" applyAlignment="1" applyProtection="1">
      <alignment horizontal="right" vertical="top"/>
      <protection hidden="1"/>
    </xf>
    <xf numFmtId="0" fontId="7" fillId="0" borderId="10" xfId="53" applyNumberFormat="1" applyFont="1" applyFill="1" applyBorder="1" applyAlignment="1" applyProtection="1">
      <alignment horizontal="left" vertical="top" wrapText="1"/>
      <protection hidden="1"/>
    </xf>
    <xf numFmtId="49" fontId="0" fillId="0" borderId="0" xfId="0" applyNumberFormat="1" applyFont="1" applyAlignment="1">
      <alignment horizontal="center" vertical="top"/>
    </xf>
    <xf numFmtId="14" fontId="7" fillId="0" borderId="10" xfId="53" applyNumberFormat="1" applyFont="1" applyFill="1" applyBorder="1" applyAlignment="1" applyProtection="1">
      <alignment horizontal="center" vertical="top"/>
      <protection hidden="1"/>
    </xf>
    <xf numFmtId="0" fontId="7" fillId="0" borderId="10" xfId="53" applyNumberFormat="1" applyFont="1" applyFill="1" applyBorder="1" applyAlignment="1" applyProtection="1">
      <alignment horizontal="center" vertical="top"/>
      <protection hidden="1"/>
    </xf>
    <xf numFmtId="0" fontId="7" fillId="0" borderId="15" xfId="53" applyNumberFormat="1" applyFont="1" applyFill="1" applyBorder="1" applyAlignment="1" applyProtection="1">
      <alignment horizontal="center" vertical="center"/>
      <protection hidden="1"/>
    </xf>
    <xf numFmtId="0" fontId="7" fillId="0" borderId="16" xfId="53" applyNumberFormat="1" applyFont="1" applyFill="1" applyBorder="1" applyAlignment="1" applyProtection="1">
      <alignment horizontal="center" vertical="center"/>
      <protection hidden="1"/>
    </xf>
    <xf numFmtId="0" fontId="17" fillId="0" borderId="15" xfId="53" applyNumberFormat="1" applyFont="1" applyFill="1" applyBorder="1" applyAlignment="1" applyProtection="1">
      <alignment horizontal="center" vertical="center"/>
      <protection hidden="1"/>
    </xf>
    <xf numFmtId="0" fontId="17" fillId="0" borderId="16" xfId="53" applyNumberFormat="1" applyFont="1" applyFill="1" applyBorder="1" applyAlignment="1" applyProtection="1">
      <alignment horizontal="center" vertical="center"/>
      <protection hidden="1"/>
    </xf>
    <xf numFmtId="0" fontId="17" fillId="0" borderId="10" xfId="53" applyNumberFormat="1" applyFont="1" applyFill="1" applyBorder="1" applyAlignment="1" applyProtection="1">
      <alignment horizontal="center" vertical="top" wrapText="1"/>
      <protection hidden="1"/>
    </xf>
    <xf numFmtId="49" fontId="7" fillId="0" borderId="0" xfId="0" applyNumberFormat="1" applyFont="1" applyFill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0" fontId="69" fillId="0" borderId="10" xfId="0" applyFont="1" applyBorder="1" applyAlignment="1">
      <alignment vertical="top" wrapText="1"/>
    </xf>
    <xf numFmtId="0" fontId="7" fillId="0" borderId="10" xfId="53" applyNumberFormat="1" applyFont="1" applyFill="1" applyBorder="1" applyAlignment="1" applyProtection="1">
      <alignment horizontal="left" wrapText="1"/>
      <protection hidden="1"/>
    </xf>
    <xf numFmtId="0" fontId="17" fillId="0" borderId="0" xfId="53" applyNumberFormat="1" applyFont="1" applyFill="1" applyBorder="1" applyAlignment="1" applyProtection="1">
      <alignment horizontal="center" vertical="top"/>
      <protection hidden="1"/>
    </xf>
    <xf numFmtId="0" fontId="7" fillId="0" borderId="0" xfId="53" applyNumberFormat="1" applyFont="1" applyFill="1" applyBorder="1" applyAlignment="1" applyProtection="1">
      <alignment horizontal="center" vertical="center"/>
      <protection hidden="1"/>
    </xf>
    <xf numFmtId="0" fontId="17" fillId="0" borderId="17" xfId="53" applyNumberFormat="1" applyFont="1" applyFill="1" applyBorder="1" applyAlignment="1" applyProtection="1">
      <alignment horizontal="center" vertical="center"/>
      <protection hidden="1"/>
    </xf>
    <xf numFmtId="0" fontId="17" fillId="34" borderId="15" xfId="53" applyNumberFormat="1" applyFont="1" applyFill="1" applyBorder="1" applyAlignment="1" applyProtection="1">
      <alignment horizontal="center" vertical="center"/>
      <protection hidden="1"/>
    </xf>
    <xf numFmtId="0" fontId="17" fillId="34" borderId="16" xfId="53" applyNumberFormat="1" applyFont="1" applyFill="1" applyBorder="1" applyAlignment="1" applyProtection="1">
      <alignment horizontal="center" vertical="center"/>
      <protection hidden="1"/>
    </xf>
    <xf numFmtId="0" fontId="17" fillId="34" borderId="10" xfId="53" applyNumberFormat="1" applyFont="1" applyFill="1" applyBorder="1" applyAlignment="1" applyProtection="1">
      <alignment horizontal="center" vertical="top"/>
      <protection hidden="1"/>
    </xf>
    <xf numFmtId="0" fontId="7" fillId="33" borderId="15" xfId="53" applyNumberFormat="1" applyFont="1" applyFill="1" applyBorder="1" applyAlignment="1" applyProtection="1">
      <alignment horizontal="center" vertical="center"/>
      <protection hidden="1"/>
    </xf>
    <xf numFmtId="0" fontId="7" fillId="33" borderId="16" xfId="53" applyNumberFormat="1" applyFont="1" applyFill="1" applyBorder="1" applyAlignment="1" applyProtection="1">
      <alignment horizontal="center" vertical="center"/>
      <protection hidden="1"/>
    </xf>
    <xf numFmtId="0" fontId="68" fillId="0" borderId="0" xfId="0" applyFont="1" applyAlignment="1">
      <alignment wrapText="1"/>
    </xf>
    <xf numFmtId="0" fontId="18" fillId="34" borderId="10" xfId="53" applyNumberFormat="1" applyFont="1" applyFill="1" applyBorder="1" applyAlignment="1" applyProtection="1">
      <alignment horizontal="center" vertical="top"/>
      <protection hidden="1"/>
    </xf>
    <xf numFmtId="49" fontId="7" fillId="34" borderId="10" xfId="53" applyNumberFormat="1" applyFont="1" applyFill="1" applyBorder="1" applyAlignment="1" applyProtection="1">
      <alignment horizontal="center" vertical="top"/>
      <protection hidden="1"/>
    </xf>
    <xf numFmtId="0" fontId="19" fillId="0" borderId="10" xfId="0" applyFont="1" applyBorder="1" applyAlignment="1">
      <alignment vertical="top" wrapText="1"/>
    </xf>
    <xf numFmtId="0" fontId="15" fillId="0" borderId="10" xfId="53" applyFont="1" applyFill="1" applyBorder="1" applyProtection="1">
      <alignment/>
      <protection hidden="1"/>
    </xf>
    <xf numFmtId="0" fontId="15" fillId="0" borderId="14" xfId="53" applyFont="1" applyFill="1" applyBorder="1" applyProtection="1">
      <alignment/>
      <protection hidden="1"/>
    </xf>
    <xf numFmtId="0" fontId="15" fillId="0" borderId="0" xfId="53" applyFont="1" applyFill="1" applyBorder="1" applyProtection="1">
      <alignment/>
      <protection hidden="1"/>
    </xf>
    <xf numFmtId="0" fontId="16" fillId="0" borderId="10" xfId="53" applyFont="1" applyFill="1" applyBorder="1" applyAlignment="1" applyProtection="1">
      <alignment vertical="top"/>
      <protection hidden="1"/>
    </xf>
    <xf numFmtId="0" fontId="7" fillId="0" borderId="10" xfId="53" applyFont="1" applyFill="1" applyBorder="1" applyAlignment="1" applyProtection="1">
      <alignment/>
      <protection hidden="1"/>
    </xf>
    <xf numFmtId="4" fontId="16" fillId="0" borderId="10" xfId="53" applyNumberFormat="1" applyFont="1" applyFill="1" applyBorder="1" applyAlignment="1" applyProtection="1">
      <alignment/>
      <protection hidden="1"/>
    </xf>
    <xf numFmtId="0" fontId="7" fillId="0" borderId="0" xfId="53" applyFont="1" applyFill="1" applyBorder="1" applyAlignment="1" applyProtection="1">
      <alignment vertical="top"/>
      <protection hidden="1"/>
    </xf>
    <xf numFmtId="0" fontId="0" fillId="0" borderId="0" xfId="0" applyFont="1" applyAlignment="1">
      <alignment/>
    </xf>
    <xf numFmtId="0" fontId="70" fillId="0" borderId="10" xfId="0" applyFont="1" applyBorder="1" applyAlignment="1">
      <alignment wrapText="1"/>
    </xf>
    <xf numFmtId="0" fontId="71" fillId="0" borderId="0" xfId="0" applyFont="1" applyAlignment="1">
      <alignment wrapText="1"/>
    </xf>
    <xf numFmtId="0" fontId="66" fillId="0" borderId="18" xfId="0" applyFont="1" applyBorder="1" applyAlignment="1">
      <alignment vertical="top"/>
    </xf>
    <xf numFmtId="172" fontId="12" fillId="0" borderId="18" xfId="53" applyNumberFormat="1" applyFont="1" applyFill="1" applyBorder="1" applyAlignment="1" applyProtection="1">
      <alignment horizontal="center" vertical="top"/>
      <protection hidden="1"/>
    </xf>
    <xf numFmtId="4" fontId="12" fillId="0" borderId="18" xfId="53" applyNumberFormat="1" applyFont="1" applyFill="1" applyBorder="1" applyAlignment="1" applyProtection="1">
      <alignment horizontal="right" vertical="top"/>
      <protection hidden="1"/>
    </xf>
    <xf numFmtId="0" fontId="66" fillId="0" borderId="10" xfId="0" applyFont="1" applyBorder="1" applyAlignment="1">
      <alignment wrapText="1"/>
    </xf>
    <xf numFmtId="0" fontId="7" fillId="0" borderId="0" xfId="53" applyFont="1" applyFill="1" applyBorder="1" applyAlignment="1">
      <alignment/>
      <protection/>
    </xf>
    <xf numFmtId="0" fontId="0" fillId="0" borderId="0" xfId="0" applyAlignment="1">
      <alignment/>
    </xf>
    <xf numFmtId="0" fontId="4" fillId="0" borderId="0" xfId="53" applyFont="1" applyFill="1" applyAlignment="1" applyProtection="1">
      <alignment horizontal="right" vertical="center"/>
      <protection hidden="1"/>
    </xf>
    <xf numFmtId="0" fontId="4" fillId="0" borderId="0" xfId="53" applyFont="1" applyFill="1" applyAlignment="1" applyProtection="1">
      <alignment horizontal="right" vertical="center" wrapText="1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 applyBorder="1" applyAlignment="1">
      <alignment horizontal="right"/>
      <protection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3" fillId="0" borderId="12" xfId="53" applyNumberFormat="1" applyFont="1" applyFill="1" applyBorder="1" applyAlignment="1" applyProtection="1">
      <alignment horizontal="center" vertical="center"/>
      <protection hidden="1"/>
    </xf>
    <xf numFmtId="0" fontId="3" fillId="0" borderId="13" xfId="53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right" vertical="center"/>
    </xf>
    <xf numFmtId="0" fontId="4" fillId="33" borderId="10" xfId="53" applyNumberFormat="1" applyFont="1" applyFill="1" applyBorder="1" applyAlignment="1" applyProtection="1">
      <alignment horizontal="center" vertical="center"/>
      <protection hidden="1"/>
    </xf>
    <xf numFmtId="0" fontId="4" fillId="33" borderId="14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3" fillId="0" borderId="19" xfId="53" applyNumberFormat="1" applyFont="1" applyFill="1" applyBorder="1" applyAlignment="1" applyProtection="1">
      <alignment horizontal="center" vertical="center"/>
      <protection hidden="1"/>
    </xf>
    <xf numFmtId="0" fontId="3" fillId="0" borderId="20" xfId="53" applyNumberFormat="1" applyFont="1" applyFill="1" applyBorder="1" applyAlignment="1" applyProtection="1">
      <alignment horizontal="center" vertical="center"/>
      <protection hidden="1"/>
    </xf>
    <xf numFmtId="0" fontId="3" fillId="0" borderId="21" xfId="53" applyNumberFormat="1" applyFont="1" applyFill="1" applyBorder="1" applyAlignment="1" applyProtection="1">
      <alignment horizontal="center" vertical="center"/>
      <protection hidden="1"/>
    </xf>
    <xf numFmtId="0" fontId="3" fillId="34" borderId="15" xfId="53" applyNumberFormat="1" applyFont="1" applyFill="1" applyBorder="1" applyAlignment="1" applyProtection="1">
      <alignment horizontal="center" vertical="center"/>
      <protection hidden="1"/>
    </xf>
    <xf numFmtId="0" fontId="3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4" xfId="53" applyNumberFormat="1" applyFont="1" applyFill="1" applyBorder="1" applyAlignment="1" applyProtection="1">
      <alignment horizontal="center" vertical="center"/>
      <protection hidden="1"/>
    </xf>
    <xf numFmtId="0" fontId="5" fillId="0" borderId="22" xfId="53" applyNumberFormat="1" applyFont="1" applyFill="1" applyBorder="1" applyAlignment="1" applyProtection="1">
      <alignment horizontal="center" vertical="center"/>
      <protection hidden="1"/>
    </xf>
    <xf numFmtId="0" fontId="5" fillId="0" borderId="23" xfId="53" applyNumberFormat="1" applyFont="1" applyFill="1" applyBorder="1" applyAlignment="1" applyProtection="1">
      <alignment horizontal="center" vertical="center"/>
      <protection hidden="1"/>
    </xf>
    <xf numFmtId="0" fontId="4" fillId="34" borderId="10" xfId="53" applyNumberFormat="1" applyFont="1" applyFill="1" applyBorder="1" applyAlignment="1" applyProtection="1">
      <alignment horizontal="center" vertical="center"/>
      <protection hidden="1"/>
    </xf>
    <xf numFmtId="0" fontId="4" fillId="34" borderId="14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4" fillId="34" borderId="12" xfId="53" applyNumberFormat="1" applyFont="1" applyFill="1" applyBorder="1" applyAlignment="1" applyProtection="1">
      <alignment horizontal="center" vertical="center"/>
      <protection hidden="1"/>
    </xf>
    <xf numFmtId="0" fontId="4" fillId="34" borderId="13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 applyAlignment="1" applyProtection="1">
      <alignment horizontal="right" vertical="center"/>
      <protection hidden="1"/>
    </xf>
    <xf numFmtId="0" fontId="7" fillId="0" borderId="0" xfId="53" applyFont="1" applyFill="1" applyAlignment="1" applyProtection="1">
      <alignment horizontal="right" vertical="center" wrapText="1"/>
      <protection hidden="1"/>
    </xf>
    <xf numFmtId="0" fontId="16" fillId="0" borderId="0" xfId="53" applyNumberFormat="1" applyFont="1" applyFill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right" vertical="center"/>
    </xf>
    <xf numFmtId="0" fontId="7" fillId="0" borderId="15" xfId="53" applyNumberFormat="1" applyFont="1" applyFill="1" applyBorder="1" applyAlignment="1" applyProtection="1">
      <alignment horizontal="center" vertical="center"/>
      <protection hidden="1"/>
    </xf>
    <xf numFmtId="0" fontId="7" fillId="0" borderId="16" xfId="53" applyNumberFormat="1" applyFont="1" applyFill="1" applyBorder="1" applyAlignment="1" applyProtection="1">
      <alignment horizontal="center" vertical="center"/>
      <protection hidden="1"/>
    </xf>
    <xf numFmtId="0" fontId="7" fillId="0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13" xfId="53" applyNumberFormat="1" applyFont="1" applyFill="1" applyBorder="1" applyAlignment="1" applyProtection="1">
      <alignment horizontal="center" vertical="center"/>
      <protection hidden="1"/>
    </xf>
    <xf numFmtId="0" fontId="17" fillId="0" borderId="12" xfId="53" applyNumberFormat="1" applyFont="1" applyFill="1" applyBorder="1" applyAlignment="1" applyProtection="1">
      <alignment horizontal="center" vertical="center"/>
      <protection hidden="1"/>
    </xf>
    <xf numFmtId="0" fontId="17" fillId="0" borderId="13" xfId="53" applyNumberFormat="1" applyFont="1" applyFill="1" applyBorder="1" applyAlignment="1" applyProtection="1">
      <alignment horizontal="center" vertical="center"/>
      <protection hidden="1"/>
    </xf>
    <xf numFmtId="0" fontId="7" fillId="0" borderId="10" xfId="53" applyNumberFormat="1" applyFont="1" applyFill="1" applyBorder="1" applyAlignment="1" applyProtection="1">
      <alignment horizontal="center" vertical="center"/>
      <protection hidden="1"/>
    </xf>
    <xf numFmtId="0" fontId="7" fillId="0" borderId="14" xfId="53" applyNumberFormat="1" applyFont="1" applyFill="1" applyBorder="1" applyAlignment="1" applyProtection="1">
      <alignment horizontal="center" vertical="center"/>
      <protection hidden="1"/>
    </xf>
    <xf numFmtId="0" fontId="16" fillId="0" borderId="15" xfId="53" applyNumberFormat="1" applyFont="1" applyFill="1" applyBorder="1" applyAlignment="1" applyProtection="1">
      <alignment horizontal="center" vertical="center"/>
      <protection hidden="1"/>
    </xf>
    <xf numFmtId="0" fontId="16" fillId="0" borderId="16" xfId="53" applyNumberFormat="1" applyFont="1" applyFill="1" applyBorder="1" applyAlignment="1" applyProtection="1">
      <alignment horizontal="center" vertical="center"/>
      <protection hidden="1"/>
    </xf>
    <xf numFmtId="0" fontId="7" fillId="33" borderId="10" xfId="53" applyNumberFormat="1" applyFont="1" applyFill="1" applyBorder="1" applyAlignment="1" applyProtection="1">
      <alignment horizontal="center" vertical="center"/>
      <protection hidden="1"/>
    </xf>
    <xf numFmtId="0" fontId="7" fillId="33" borderId="14" xfId="53" applyNumberFormat="1" applyFont="1" applyFill="1" applyBorder="1" applyAlignment="1" applyProtection="1">
      <alignment horizontal="center" vertical="center"/>
      <protection hidden="1"/>
    </xf>
    <xf numFmtId="0" fontId="17" fillId="33" borderId="15" xfId="53" applyNumberFormat="1" applyFont="1" applyFill="1" applyBorder="1" applyAlignment="1" applyProtection="1">
      <alignment horizontal="center" vertical="center"/>
      <protection hidden="1"/>
    </xf>
    <xf numFmtId="0" fontId="17" fillId="33" borderId="16" xfId="53" applyNumberFormat="1" applyFont="1" applyFill="1" applyBorder="1" applyAlignment="1" applyProtection="1">
      <alignment horizontal="center" vertical="center"/>
      <protection hidden="1"/>
    </xf>
    <xf numFmtId="0" fontId="7" fillId="33" borderId="12" xfId="53" applyNumberFormat="1" applyFont="1" applyFill="1" applyBorder="1" applyAlignment="1" applyProtection="1">
      <alignment horizontal="center" vertical="center"/>
      <protection hidden="1"/>
    </xf>
    <xf numFmtId="0" fontId="7" fillId="33" borderId="13" xfId="53" applyNumberFormat="1" applyFont="1" applyFill="1" applyBorder="1" applyAlignment="1" applyProtection="1">
      <alignment horizontal="center" vertical="center"/>
      <protection hidden="1"/>
    </xf>
    <xf numFmtId="0" fontId="17" fillId="0" borderId="15" xfId="53" applyNumberFormat="1" applyFont="1" applyFill="1" applyBorder="1" applyAlignment="1" applyProtection="1">
      <alignment horizontal="center" vertical="center"/>
      <protection hidden="1"/>
    </xf>
    <xf numFmtId="0" fontId="17" fillId="0" borderId="16" xfId="53" applyNumberFormat="1" applyFont="1" applyFill="1" applyBorder="1" applyAlignment="1" applyProtection="1">
      <alignment horizontal="center" vertical="center"/>
      <protection hidden="1"/>
    </xf>
    <xf numFmtId="0" fontId="7" fillId="34" borderId="12" xfId="53" applyNumberFormat="1" applyFont="1" applyFill="1" applyBorder="1" applyAlignment="1" applyProtection="1">
      <alignment horizontal="center" vertical="center"/>
      <protection hidden="1"/>
    </xf>
    <xf numFmtId="0" fontId="7" fillId="34" borderId="13" xfId="53" applyNumberFormat="1" applyFont="1" applyFill="1" applyBorder="1" applyAlignment="1" applyProtection="1">
      <alignment horizontal="center" vertical="center"/>
      <protection hidden="1"/>
    </xf>
    <xf numFmtId="0" fontId="7" fillId="34" borderId="10" xfId="53" applyNumberFormat="1" applyFont="1" applyFill="1" applyBorder="1" applyAlignment="1" applyProtection="1">
      <alignment horizontal="center" vertical="center"/>
      <protection hidden="1"/>
    </xf>
    <xf numFmtId="0" fontId="7" fillId="34" borderId="14" xfId="53" applyNumberFormat="1" applyFont="1" applyFill="1" applyBorder="1" applyAlignment="1" applyProtection="1">
      <alignment horizontal="center" vertical="center"/>
      <protection hidden="1"/>
    </xf>
    <xf numFmtId="0" fontId="17" fillId="34" borderId="15" xfId="53" applyNumberFormat="1" applyFont="1" applyFill="1" applyBorder="1" applyAlignment="1" applyProtection="1">
      <alignment horizontal="center" vertical="center"/>
      <protection hidden="1"/>
    </xf>
    <xf numFmtId="0" fontId="17" fillId="34" borderId="16" xfId="53" applyNumberFormat="1" applyFont="1" applyFill="1" applyBorder="1" applyAlignment="1" applyProtection="1">
      <alignment horizontal="center" vertical="center"/>
      <protection hidden="1"/>
    </xf>
    <xf numFmtId="0" fontId="16" fillId="34" borderId="15" xfId="53" applyNumberFormat="1" applyFont="1" applyFill="1" applyBorder="1" applyAlignment="1" applyProtection="1">
      <alignment horizontal="center" vertical="center"/>
      <protection hidden="1"/>
    </xf>
    <xf numFmtId="0" fontId="16" fillId="34" borderId="16" xfId="53" applyNumberFormat="1" applyFont="1" applyFill="1" applyBorder="1" applyAlignment="1" applyProtection="1">
      <alignment horizontal="center" vertical="center"/>
      <protection hidden="1"/>
    </xf>
    <xf numFmtId="0" fontId="7" fillId="0" borderId="22" xfId="53" applyNumberFormat="1" applyFont="1" applyFill="1" applyBorder="1" applyAlignment="1" applyProtection="1">
      <alignment horizontal="center" vertical="center"/>
      <protection hidden="1"/>
    </xf>
    <xf numFmtId="0" fontId="7" fillId="0" borderId="23" xfId="53" applyNumberFormat="1" applyFont="1" applyFill="1" applyBorder="1" applyAlignment="1" applyProtection="1">
      <alignment horizontal="center" vertical="center"/>
      <protection hidden="1"/>
    </xf>
    <xf numFmtId="0" fontId="16" fillId="0" borderId="19" xfId="53" applyNumberFormat="1" applyFont="1" applyFill="1" applyBorder="1" applyAlignment="1" applyProtection="1">
      <alignment horizontal="center" vertical="center"/>
      <protection hidden="1"/>
    </xf>
    <xf numFmtId="0" fontId="16" fillId="0" borderId="20" xfId="53" applyNumberFormat="1" applyFont="1" applyFill="1" applyBorder="1" applyAlignment="1" applyProtection="1">
      <alignment horizontal="center" vertical="center"/>
      <protection hidden="1"/>
    </xf>
    <xf numFmtId="0" fontId="16" fillId="0" borderId="21" xfId="53" applyNumberFormat="1" applyFont="1" applyFill="1" applyBorder="1" applyAlignment="1" applyProtection="1">
      <alignment horizontal="center" vertical="center"/>
      <protection hidden="1"/>
    </xf>
    <xf numFmtId="0" fontId="17" fillId="0" borderId="14" xfId="53" applyNumberFormat="1" applyFont="1" applyFill="1" applyBorder="1" applyAlignment="1" applyProtection="1">
      <alignment horizontal="center" vertical="center"/>
      <protection hidden="1"/>
    </xf>
    <xf numFmtId="0" fontId="17" fillId="0" borderId="22" xfId="53" applyNumberFormat="1" applyFont="1" applyFill="1" applyBorder="1" applyAlignment="1" applyProtection="1">
      <alignment horizontal="center" vertical="center"/>
      <protection hidden="1"/>
    </xf>
    <xf numFmtId="0" fontId="17" fillId="0" borderId="23" xfId="53" applyNumberFormat="1" applyFont="1" applyFill="1" applyBorder="1" applyAlignment="1" applyProtection="1">
      <alignment horizontal="center" vertical="center"/>
      <protection hidden="1"/>
    </xf>
    <xf numFmtId="0" fontId="16" fillId="0" borderId="12" xfId="53" applyNumberFormat="1" applyFont="1" applyFill="1" applyBorder="1" applyAlignment="1" applyProtection="1">
      <alignment horizontal="center" vertical="center"/>
      <protection hidden="1"/>
    </xf>
    <xf numFmtId="0" fontId="16" fillId="0" borderId="13" xfId="53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&#1044;&#1086;&#1082;&#1091;&#1084;&#1077;&#1085;&#1090;&#1099;%20&#1053;&#1054;&#1042;&#1054;&#1043;&#1054;%20%20&#1055;&#1054;&#1057;&#1045;&#1051;&#1045;&#1053;&#1048;&#1071;\&#1041;&#1102;&#1076;&#1078;&#1077;&#1090;%202021-2023\&#1041;&#1070;&#1044;&#1046;&#1045;&#1058;%202021-2023\&#1055;&#1088;&#1080;&#1083;&#1086;&#1078;&#1077;&#1085;&#1080;&#1077;%204,5%2021-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№4"/>
      <sheetName val="Приложение №5"/>
    </sheetNames>
    <sheetDataSet>
      <sheetData sheetId="0">
        <row r="31">
          <cell r="G31" t="str">
            <v>Социальное обеспечение и иные выплаты населению</v>
          </cell>
        </row>
        <row r="35">
          <cell r="G35" t="str">
            <v>Капитальные вложения в объекты недвижимого имущества государственной (муниципальной) собственности</v>
          </cell>
        </row>
        <row r="36">
          <cell r="G36" t="str">
            <v>Муниципальная программа "Обеспечение безопасности  на территории Пречистенского сельского поселения Ярославской области на 2021-2023 годы"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4"/>
  <sheetViews>
    <sheetView showGridLines="0" tabSelected="1" view="pageBreakPreview" zoomScale="120" zoomScaleSheetLayoutView="120" zoomScalePageLayoutView="0" workbookViewId="0" topLeftCell="A1">
      <selection activeCell="K7" sqref="K7:L7"/>
    </sheetView>
  </sheetViews>
  <sheetFormatPr defaultColWidth="9.140625" defaultRowHeight="15"/>
  <cols>
    <col min="1" max="1" width="0.13671875" style="9" customWidth="1"/>
    <col min="2" max="6" width="0" style="9" hidden="1" customWidth="1"/>
    <col min="7" max="7" width="31.7109375" style="9" customWidth="1"/>
    <col min="8" max="8" width="14.140625" style="9" customWidth="1"/>
    <col min="9" max="9" width="15.7109375" style="9" customWidth="1"/>
    <col min="10" max="10" width="19.140625" style="9" customWidth="1"/>
    <col min="11" max="11" width="18.8515625" style="9" customWidth="1"/>
    <col min="12" max="12" width="15.7109375" style="9" customWidth="1"/>
    <col min="13" max="239" width="9.140625" style="9" customWidth="1"/>
    <col min="240" max="16384" width="9.140625" style="9" customWidth="1"/>
  </cols>
  <sheetData>
    <row r="1" spans="1:12" ht="15.75" customHeight="1">
      <c r="A1" s="6"/>
      <c r="B1" s="6"/>
      <c r="C1" s="6"/>
      <c r="D1" s="6"/>
      <c r="E1" s="6"/>
      <c r="F1" s="6"/>
      <c r="G1" s="6"/>
      <c r="H1" s="168" t="s">
        <v>314</v>
      </c>
      <c r="I1" s="168"/>
      <c r="J1" s="168"/>
      <c r="K1" s="168"/>
      <c r="L1" s="168"/>
    </row>
    <row r="2" spans="1:12" ht="15.75" customHeight="1">
      <c r="A2" s="6"/>
      <c r="B2" s="6"/>
      <c r="C2" s="6"/>
      <c r="D2" s="6"/>
      <c r="E2" s="6"/>
      <c r="F2" s="6"/>
      <c r="G2" s="6"/>
      <c r="H2" s="169" t="s">
        <v>56</v>
      </c>
      <c r="I2" s="169"/>
      <c r="J2" s="169"/>
      <c r="K2" s="169"/>
      <c r="L2" s="169"/>
    </row>
    <row r="3" spans="1:12" ht="17.25" customHeight="1">
      <c r="A3" s="6"/>
      <c r="B3" s="6"/>
      <c r="C3" s="6"/>
      <c r="D3" s="6"/>
      <c r="E3" s="6"/>
      <c r="F3" s="6"/>
      <c r="G3" s="6"/>
      <c r="H3" s="169" t="s">
        <v>61</v>
      </c>
      <c r="I3" s="169"/>
      <c r="J3" s="169"/>
      <c r="K3" s="169"/>
      <c r="L3" s="169"/>
    </row>
    <row r="4" spans="1:12" ht="15.75" customHeight="1">
      <c r="A4" s="6"/>
      <c r="B4" s="6"/>
      <c r="C4" s="6"/>
      <c r="D4" s="6"/>
      <c r="E4" s="6"/>
      <c r="F4" s="6"/>
      <c r="G4" s="6"/>
      <c r="H4" s="169" t="s">
        <v>60</v>
      </c>
      <c r="I4" s="169"/>
      <c r="J4" s="169"/>
      <c r="K4" s="169"/>
      <c r="L4" s="169"/>
    </row>
    <row r="5" spans="1:12" ht="15.75" customHeight="1">
      <c r="A5" s="6"/>
      <c r="B5" s="6"/>
      <c r="C5" s="6"/>
      <c r="D5" s="6"/>
      <c r="E5" s="6"/>
      <c r="F5" s="6"/>
      <c r="G5" s="6"/>
      <c r="H5" s="168" t="s">
        <v>315</v>
      </c>
      <c r="I5" s="168"/>
      <c r="J5" s="168"/>
      <c r="K5" s="168"/>
      <c r="L5" s="168"/>
    </row>
    <row r="6" spans="1:12" ht="15.75" customHeight="1">
      <c r="A6" s="6"/>
      <c r="B6" s="6"/>
      <c r="C6" s="6"/>
      <c r="D6" s="6"/>
      <c r="E6" s="6"/>
      <c r="F6" s="6"/>
      <c r="G6" s="6"/>
      <c r="H6" s="44"/>
      <c r="I6" s="44"/>
      <c r="J6" s="44"/>
      <c r="K6" s="44"/>
      <c r="L6" s="44"/>
    </row>
    <row r="7" spans="1:12" ht="15.75" customHeight="1">
      <c r="A7" s="6"/>
      <c r="B7" s="6"/>
      <c r="C7" s="6"/>
      <c r="D7" s="6"/>
      <c r="E7" s="6"/>
      <c r="F7" s="6"/>
      <c r="G7" s="6"/>
      <c r="H7" s="44"/>
      <c r="I7" s="44"/>
      <c r="J7" s="44"/>
      <c r="K7" s="168" t="s">
        <v>219</v>
      </c>
      <c r="L7" s="168"/>
    </row>
    <row r="8" spans="1:12" ht="15.75" customHeight="1">
      <c r="A8" s="6"/>
      <c r="B8" s="6"/>
      <c r="C8" s="6"/>
      <c r="D8" s="6"/>
      <c r="E8" s="6"/>
      <c r="F8" s="6"/>
      <c r="G8" s="6"/>
      <c r="H8" s="44"/>
      <c r="I8" s="44"/>
      <c r="J8" s="169" t="s">
        <v>56</v>
      </c>
      <c r="K8" s="184"/>
      <c r="L8" s="184"/>
    </row>
    <row r="9" spans="1:12" ht="15.75" customHeight="1">
      <c r="A9" s="6"/>
      <c r="B9" s="6"/>
      <c r="C9" s="6"/>
      <c r="D9" s="6"/>
      <c r="E9" s="6"/>
      <c r="F9" s="6"/>
      <c r="G9" s="6"/>
      <c r="H9" s="44"/>
      <c r="I9" s="44"/>
      <c r="J9" s="169" t="s">
        <v>61</v>
      </c>
      <c r="K9" s="184"/>
      <c r="L9" s="184"/>
    </row>
    <row r="10" spans="1:12" ht="15.75" customHeight="1">
      <c r="A10" s="6"/>
      <c r="B10" s="6"/>
      <c r="C10" s="6"/>
      <c r="D10" s="6"/>
      <c r="E10" s="6"/>
      <c r="F10" s="6"/>
      <c r="G10" s="6"/>
      <c r="H10" s="44"/>
      <c r="I10" s="44"/>
      <c r="J10" s="44"/>
      <c r="K10" s="169" t="s">
        <v>60</v>
      </c>
      <c r="L10" s="169"/>
    </row>
    <row r="11" spans="1:12" ht="14.2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68" t="s">
        <v>220</v>
      </c>
      <c r="L11" s="168"/>
    </row>
    <row r="12" spans="1:12" ht="80.25" customHeight="1">
      <c r="A12" s="6"/>
      <c r="B12" s="181" t="s">
        <v>221</v>
      </c>
      <c r="C12" s="181"/>
      <c r="D12" s="181"/>
      <c r="E12" s="181"/>
      <c r="F12" s="181"/>
      <c r="G12" s="181"/>
      <c r="H12" s="181"/>
      <c r="I12" s="181"/>
      <c r="J12" s="181"/>
      <c r="K12" s="181"/>
      <c r="L12" s="181"/>
    </row>
    <row r="13" spans="1:12" ht="14.2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48" customHeight="1">
      <c r="A14" s="6"/>
      <c r="B14" s="7"/>
      <c r="C14" s="7"/>
      <c r="D14" s="7"/>
      <c r="E14" s="8"/>
      <c r="F14" s="8"/>
      <c r="G14" s="1" t="s">
        <v>54</v>
      </c>
      <c r="H14" s="1" t="s">
        <v>53</v>
      </c>
      <c r="I14" s="1" t="s">
        <v>52</v>
      </c>
      <c r="J14" s="1" t="s">
        <v>178</v>
      </c>
      <c r="K14" s="1" t="s">
        <v>188</v>
      </c>
      <c r="L14" s="1" t="s">
        <v>222</v>
      </c>
    </row>
    <row r="15" spans="1:12" ht="76.5" customHeight="1">
      <c r="A15" s="5"/>
      <c r="B15" s="182" t="s">
        <v>51</v>
      </c>
      <c r="C15" s="182"/>
      <c r="D15" s="182"/>
      <c r="E15" s="182"/>
      <c r="F15" s="183"/>
      <c r="G15" s="45" t="s">
        <v>223</v>
      </c>
      <c r="H15" s="46" t="s">
        <v>75</v>
      </c>
      <c r="I15" s="47" t="s">
        <v>0</v>
      </c>
      <c r="J15" s="48">
        <f aca="true" t="shared" si="0" ref="J15:L18">J16</f>
        <v>100000</v>
      </c>
      <c r="K15" s="48">
        <f t="shared" si="0"/>
        <v>0</v>
      </c>
      <c r="L15" s="48">
        <f t="shared" si="0"/>
        <v>100000</v>
      </c>
    </row>
    <row r="16" spans="1:12" ht="89.25">
      <c r="A16" s="5"/>
      <c r="B16" s="173" t="s">
        <v>50</v>
      </c>
      <c r="C16" s="173"/>
      <c r="D16" s="173"/>
      <c r="E16" s="173"/>
      <c r="F16" s="174"/>
      <c r="G16" s="49" t="s">
        <v>224</v>
      </c>
      <c r="H16" s="46" t="s">
        <v>76</v>
      </c>
      <c r="I16" s="50" t="s">
        <v>0</v>
      </c>
      <c r="J16" s="51">
        <f t="shared" si="0"/>
        <v>100000</v>
      </c>
      <c r="K16" s="51">
        <f t="shared" si="0"/>
        <v>0</v>
      </c>
      <c r="L16" s="51">
        <f t="shared" si="0"/>
        <v>100000</v>
      </c>
    </row>
    <row r="17" spans="1:12" ht="69" customHeight="1">
      <c r="A17" s="5"/>
      <c r="B17" s="175" t="s">
        <v>49</v>
      </c>
      <c r="C17" s="175"/>
      <c r="D17" s="175"/>
      <c r="E17" s="175"/>
      <c r="F17" s="176"/>
      <c r="G17" s="52" t="s">
        <v>124</v>
      </c>
      <c r="H17" s="53" t="s">
        <v>145</v>
      </c>
      <c r="I17" s="54" t="s">
        <v>0</v>
      </c>
      <c r="J17" s="55">
        <f t="shared" si="0"/>
        <v>100000</v>
      </c>
      <c r="K17" s="55">
        <f t="shared" si="0"/>
        <v>0</v>
      </c>
      <c r="L17" s="55">
        <f t="shared" si="0"/>
        <v>100000</v>
      </c>
    </row>
    <row r="18" spans="1:12" ht="96.75" customHeight="1">
      <c r="A18" s="5"/>
      <c r="B18" s="13"/>
      <c r="C18" s="13"/>
      <c r="D18" s="13"/>
      <c r="E18" s="13"/>
      <c r="F18" s="14"/>
      <c r="G18" s="56" t="s">
        <v>225</v>
      </c>
      <c r="H18" s="57" t="s">
        <v>77</v>
      </c>
      <c r="I18" s="54"/>
      <c r="J18" s="55">
        <f t="shared" si="0"/>
        <v>100000</v>
      </c>
      <c r="K18" s="55">
        <f t="shared" si="0"/>
        <v>0</v>
      </c>
      <c r="L18" s="55">
        <f t="shared" si="0"/>
        <v>100000</v>
      </c>
    </row>
    <row r="19" spans="1:12" ht="38.25">
      <c r="A19" s="5"/>
      <c r="B19" s="179">
        <v>400</v>
      </c>
      <c r="C19" s="179"/>
      <c r="D19" s="179"/>
      <c r="E19" s="179"/>
      <c r="F19" s="180"/>
      <c r="G19" s="56" t="s">
        <v>2</v>
      </c>
      <c r="H19" s="58" t="s">
        <v>0</v>
      </c>
      <c r="I19" s="54">
        <v>200</v>
      </c>
      <c r="J19" s="55">
        <v>100000</v>
      </c>
      <c r="K19" s="55">
        <v>0</v>
      </c>
      <c r="L19" s="55">
        <f>J19+K19</f>
        <v>100000</v>
      </c>
    </row>
    <row r="20" spans="1:12" ht="78.75">
      <c r="A20" s="5"/>
      <c r="B20" s="170" t="s">
        <v>48</v>
      </c>
      <c r="C20" s="170"/>
      <c r="D20" s="170"/>
      <c r="E20" s="170"/>
      <c r="F20" s="171"/>
      <c r="G20" s="2" t="s">
        <v>226</v>
      </c>
      <c r="H20" s="60" t="s">
        <v>78</v>
      </c>
      <c r="I20" s="61" t="s">
        <v>0</v>
      </c>
      <c r="J20" s="62">
        <f>J21+J26</f>
        <v>141200</v>
      </c>
      <c r="K20" s="62">
        <f>K21+K26</f>
        <v>0</v>
      </c>
      <c r="L20" s="62">
        <f>L21+L26</f>
        <v>141200</v>
      </c>
    </row>
    <row r="21" spans="1:12" ht="94.5">
      <c r="A21" s="5"/>
      <c r="B21" s="173" t="s">
        <v>47</v>
      </c>
      <c r="C21" s="173"/>
      <c r="D21" s="173"/>
      <c r="E21" s="173"/>
      <c r="F21" s="174"/>
      <c r="G21" s="3" t="s">
        <v>227</v>
      </c>
      <c r="H21" s="63" t="s">
        <v>79</v>
      </c>
      <c r="I21" s="64" t="s">
        <v>0</v>
      </c>
      <c r="J21" s="65">
        <f>J23</f>
        <v>80000</v>
      </c>
      <c r="K21" s="65">
        <f>K22</f>
        <v>0</v>
      </c>
      <c r="L21" s="65">
        <f>L23</f>
        <v>80000</v>
      </c>
    </row>
    <row r="22" spans="1:12" ht="188.25" customHeight="1">
      <c r="A22" s="5"/>
      <c r="B22" s="33"/>
      <c r="C22" s="33"/>
      <c r="D22" s="33"/>
      <c r="E22" s="33"/>
      <c r="F22" s="34"/>
      <c r="G22" s="3" t="s">
        <v>148</v>
      </c>
      <c r="H22" s="63" t="s">
        <v>144</v>
      </c>
      <c r="I22" s="64"/>
      <c r="J22" s="65">
        <f>J23</f>
        <v>80000</v>
      </c>
      <c r="K22" s="65">
        <f>K23</f>
        <v>0</v>
      </c>
      <c r="L22" s="65">
        <f>L23</f>
        <v>80000</v>
      </c>
    </row>
    <row r="23" spans="1:12" ht="93.75" customHeight="1">
      <c r="A23" s="5"/>
      <c r="B23" s="175" t="s">
        <v>46</v>
      </c>
      <c r="C23" s="175"/>
      <c r="D23" s="175"/>
      <c r="E23" s="175"/>
      <c r="F23" s="176"/>
      <c r="G23" s="4" t="s">
        <v>228</v>
      </c>
      <c r="H23" s="67" t="s">
        <v>146</v>
      </c>
      <c r="I23" s="68" t="s">
        <v>0</v>
      </c>
      <c r="J23" s="69">
        <f>J25+J24</f>
        <v>80000</v>
      </c>
      <c r="K23" s="69">
        <f>K24+K25</f>
        <v>0</v>
      </c>
      <c r="L23" s="69">
        <f>L24+L25</f>
        <v>80000</v>
      </c>
    </row>
    <row r="24" spans="1:12" ht="49.5" customHeight="1" hidden="1">
      <c r="A24" s="5"/>
      <c r="B24" s="13"/>
      <c r="C24" s="13"/>
      <c r="D24" s="13"/>
      <c r="E24" s="13"/>
      <c r="F24" s="14"/>
      <c r="G24" s="31" t="s">
        <v>2</v>
      </c>
      <c r="H24" s="70"/>
      <c r="I24" s="54">
        <v>200</v>
      </c>
      <c r="J24" s="69">
        <v>0</v>
      </c>
      <c r="K24" s="55">
        <v>0</v>
      </c>
      <c r="L24" s="69">
        <f>+J24+K24</f>
        <v>0</v>
      </c>
    </row>
    <row r="25" spans="1:12" ht="30.75" customHeight="1">
      <c r="A25" s="5" t="s">
        <v>62</v>
      </c>
      <c r="B25" s="179">
        <v>500</v>
      </c>
      <c r="C25" s="179"/>
      <c r="D25" s="179"/>
      <c r="E25" s="179"/>
      <c r="F25" s="180"/>
      <c r="G25" s="4" t="s">
        <v>4</v>
      </c>
      <c r="H25" s="71" t="s">
        <v>0</v>
      </c>
      <c r="I25" s="68">
        <v>300</v>
      </c>
      <c r="J25" s="69">
        <v>80000</v>
      </c>
      <c r="K25" s="69">
        <v>0</v>
      </c>
      <c r="L25" s="69">
        <f>+J25+K25</f>
        <v>80000</v>
      </c>
    </row>
    <row r="26" spans="1:12" ht="96" customHeight="1">
      <c r="A26" s="5"/>
      <c r="B26" s="17"/>
      <c r="C26" s="17"/>
      <c r="D26" s="17"/>
      <c r="E26" s="17"/>
      <c r="F26" s="18"/>
      <c r="G26" s="3" t="s">
        <v>229</v>
      </c>
      <c r="H26" s="71" t="s">
        <v>156</v>
      </c>
      <c r="I26" s="68"/>
      <c r="J26" s="69">
        <f aca="true" t="shared" si="1" ref="J26:L28">J27</f>
        <v>61200</v>
      </c>
      <c r="K26" s="69">
        <f t="shared" si="1"/>
        <v>0</v>
      </c>
      <c r="L26" s="69">
        <f t="shared" si="1"/>
        <v>61200</v>
      </c>
    </row>
    <row r="27" spans="1:12" ht="99" customHeight="1">
      <c r="A27" s="5"/>
      <c r="B27" s="17"/>
      <c r="C27" s="17"/>
      <c r="D27" s="17"/>
      <c r="E27" s="17"/>
      <c r="F27" s="18"/>
      <c r="G27" s="4" t="s">
        <v>157</v>
      </c>
      <c r="H27" s="71" t="s">
        <v>158</v>
      </c>
      <c r="I27" s="68"/>
      <c r="J27" s="69">
        <f t="shared" si="1"/>
        <v>61200</v>
      </c>
      <c r="K27" s="69">
        <f t="shared" si="1"/>
        <v>0</v>
      </c>
      <c r="L27" s="69">
        <f t="shared" si="1"/>
        <v>61200</v>
      </c>
    </row>
    <row r="28" spans="1:12" ht="117.75" customHeight="1">
      <c r="A28" s="5"/>
      <c r="B28" s="17"/>
      <c r="C28" s="17"/>
      <c r="D28" s="17"/>
      <c r="E28" s="17"/>
      <c r="F28" s="18"/>
      <c r="G28" s="4" t="s">
        <v>230</v>
      </c>
      <c r="H28" s="71" t="s">
        <v>159</v>
      </c>
      <c r="I28" s="68"/>
      <c r="J28" s="69">
        <f t="shared" si="1"/>
        <v>61200</v>
      </c>
      <c r="K28" s="69">
        <f t="shared" si="1"/>
        <v>0</v>
      </c>
      <c r="L28" s="69">
        <f t="shared" si="1"/>
        <v>61200</v>
      </c>
    </row>
    <row r="29" spans="1:12" ht="35.25" customHeight="1">
      <c r="A29" s="5"/>
      <c r="B29" s="17"/>
      <c r="C29" s="17"/>
      <c r="D29" s="17"/>
      <c r="E29" s="17"/>
      <c r="F29" s="18"/>
      <c r="G29" s="4" t="s">
        <v>4</v>
      </c>
      <c r="H29" s="71"/>
      <c r="I29" s="68">
        <v>300</v>
      </c>
      <c r="J29" s="69">
        <v>61200</v>
      </c>
      <c r="K29" s="69">
        <v>0</v>
      </c>
      <c r="L29" s="69">
        <f>J29+K29</f>
        <v>61200</v>
      </c>
    </row>
    <row r="30" spans="1:12" ht="110.25">
      <c r="A30" s="5"/>
      <c r="B30" s="170" t="s">
        <v>45</v>
      </c>
      <c r="C30" s="170"/>
      <c r="D30" s="170"/>
      <c r="E30" s="170"/>
      <c r="F30" s="171"/>
      <c r="G30" s="2" t="s">
        <v>231</v>
      </c>
      <c r="H30" s="60" t="s">
        <v>80</v>
      </c>
      <c r="I30" s="61" t="s">
        <v>0</v>
      </c>
      <c r="J30" s="62">
        <f>J31+J37</f>
        <v>29569336</v>
      </c>
      <c r="K30" s="62">
        <f>K31+K38</f>
        <v>0</v>
      </c>
      <c r="L30" s="62">
        <f>J30+K30</f>
        <v>29569336</v>
      </c>
    </row>
    <row r="31" spans="1:12" ht="123" customHeight="1">
      <c r="A31" s="5"/>
      <c r="B31" s="173" t="s">
        <v>44</v>
      </c>
      <c r="C31" s="173"/>
      <c r="D31" s="173"/>
      <c r="E31" s="173"/>
      <c r="F31" s="174"/>
      <c r="G31" s="3" t="s">
        <v>232</v>
      </c>
      <c r="H31" s="63" t="s">
        <v>81</v>
      </c>
      <c r="I31" s="64" t="s">
        <v>0</v>
      </c>
      <c r="J31" s="65">
        <f>J32</f>
        <v>0</v>
      </c>
      <c r="K31" s="65">
        <f>K32</f>
        <v>0</v>
      </c>
      <c r="L31" s="65">
        <f>L32</f>
        <v>0</v>
      </c>
    </row>
    <row r="32" spans="1:12" ht="104.25" customHeight="1">
      <c r="A32" s="5"/>
      <c r="B32" s="175" t="s">
        <v>39</v>
      </c>
      <c r="C32" s="175"/>
      <c r="D32" s="175"/>
      <c r="E32" s="175"/>
      <c r="F32" s="176"/>
      <c r="G32" s="42" t="s">
        <v>125</v>
      </c>
      <c r="H32" s="63" t="s">
        <v>82</v>
      </c>
      <c r="I32" s="68" t="s">
        <v>0</v>
      </c>
      <c r="J32" s="69">
        <f>J36</f>
        <v>0</v>
      </c>
      <c r="K32" s="69">
        <f>K36</f>
        <v>0</v>
      </c>
      <c r="L32" s="69">
        <f>J32+K32</f>
        <v>0</v>
      </c>
    </row>
    <row r="33" spans="1:12" ht="117.75" customHeight="1">
      <c r="A33" s="5"/>
      <c r="B33" s="179">
        <v>200</v>
      </c>
      <c r="C33" s="179"/>
      <c r="D33" s="179"/>
      <c r="E33" s="179"/>
      <c r="F33" s="180"/>
      <c r="G33" s="31" t="s">
        <v>192</v>
      </c>
      <c r="H33" s="72" t="s">
        <v>196</v>
      </c>
      <c r="I33" s="68"/>
      <c r="J33" s="69">
        <v>0</v>
      </c>
      <c r="K33" s="69">
        <v>0</v>
      </c>
      <c r="L33" s="69">
        <f>J33+K33</f>
        <v>0</v>
      </c>
    </row>
    <row r="34" spans="1:12" ht="117.75" customHeight="1">
      <c r="A34" s="5"/>
      <c r="B34" s="17"/>
      <c r="C34" s="17"/>
      <c r="D34" s="17"/>
      <c r="E34" s="17"/>
      <c r="F34" s="18"/>
      <c r="G34" s="4" t="s">
        <v>193</v>
      </c>
      <c r="H34" s="89" t="s">
        <v>196</v>
      </c>
      <c r="I34" s="68"/>
      <c r="J34" s="69">
        <v>0</v>
      </c>
      <c r="K34" s="69">
        <v>0</v>
      </c>
      <c r="L34" s="69">
        <f>J34+K34</f>
        <v>0</v>
      </c>
    </row>
    <row r="35" spans="1:12" ht="117.75" customHeight="1">
      <c r="A35" s="5"/>
      <c r="B35" s="17"/>
      <c r="C35" s="17"/>
      <c r="D35" s="17"/>
      <c r="E35" s="17"/>
      <c r="F35" s="18"/>
      <c r="G35" s="4" t="s">
        <v>170</v>
      </c>
      <c r="H35" s="72" t="s">
        <v>196</v>
      </c>
      <c r="I35" s="68"/>
      <c r="J35" s="69">
        <v>0</v>
      </c>
      <c r="K35" s="69">
        <v>0</v>
      </c>
      <c r="L35" s="69">
        <f>J35+K35</f>
        <v>0</v>
      </c>
    </row>
    <row r="36" spans="1:12" ht="45" customHeight="1">
      <c r="A36" s="5"/>
      <c r="B36" s="17"/>
      <c r="C36" s="17"/>
      <c r="D36" s="17"/>
      <c r="E36" s="17"/>
      <c r="F36" s="18"/>
      <c r="G36" s="4" t="s">
        <v>4</v>
      </c>
      <c r="H36" s="89"/>
      <c r="I36" s="68">
        <v>300</v>
      </c>
      <c r="J36" s="69">
        <f>J33+J34+J35</f>
        <v>0</v>
      </c>
      <c r="K36" s="69">
        <f>K33+K34+K35</f>
        <v>0</v>
      </c>
      <c r="L36" s="69">
        <f>J36+K36</f>
        <v>0</v>
      </c>
    </row>
    <row r="37" spans="1:12" ht="105.75" customHeight="1">
      <c r="A37" s="5"/>
      <c r="B37" s="17"/>
      <c r="C37" s="17"/>
      <c r="D37" s="17"/>
      <c r="E37" s="17"/>
      <c r="F37" s="18"/>
      <c r="G37" s="3" t="s">
        <v>233</v>
      </c>
      <c r="H37" s="63" t="s">
        <v>197</v>
      </c>
      <c r="I37" s="68"/>
      <c r="J37" s="69">
        <f>J42</f>
        <v>29569336</v>
      </c>
      <c r="K37" s="69">
        <f>K42</f>
        <v>0</v>
      </c>
      <c r="L37" s="69">
        <f>L42</f>
        <v>29569336</v>
      </c>
    </row>
    <row r="38" spans="1:12" ht="99" customHeight="1">
      <c r="A38" s="5"/>
      <c r="B38" s="17"/>
      <c r="C38" s="17"/>
      <c r="D38" s="17"/>
      <c r="E38" s="17"/>
      <c r="F38" s="18"/>
      <c r="G38" s="3" t="s">
        <v>187</v>
      </c>
      <c r="H38" s="63" t="s">
        <v>199</v>
      </c>
      <c r="I38" s="68"/>
      <c r="J38" s="69">
        <v>0</v>
      </c>
      <c r="K38" s="69">
        <f>K42</f>
        <v>0</v>
      </c>
      <c r="L38" s="69">
        <f>L42</f>
        <v>29569336</v>
      </c>
    </row>
    <row r="39" spans="1:12" ht="236.25" customHeight="1">
      <c r="A39" s="5"/>
      <c r="B39" s="17"/>
      <c r="C39" s="17"/>
      <c r="D39" s="17"/>
      <c r="E39" s="17"/>
      <c r="F39" s="18"/>
      <c r="G39" s="3" t="s">
        <v>312</v>
      </c>
      <c r="H39" s="63" t="s">
        <v>311</v>
      </c>
      <c r="I39" s="68"/>
      <c r="J39" s="69">
        <v>29397229</v>
      </c>
      <c r="K39" s="69">
        <v>0</v>
      </c>
      <c r="L39" s="69">
        <f>J39+K39</f>
        <v>29397229</v>
      </c>
    </row>
    <row r="40" spans="1:12" ht="71.25" customHeight="1">
      <c r="A40" s="5"/>
      <c r="B40" s="17"/>
      <c r="C40" s="17"/>
      <c r="D40" s="17"/>
      <c r="E40" s="17"/>
      <c r="F40" s="18"/>
      <c r="G40" s="3" t="s">
        <v>194</v>
      </c>
      <c r="H40" s="63" t="s">
        <v>198</v>
      </c>
      <c r="I40" s="68"/>
      <c r="J40" s="69">
        <v>172107</v>
      </c>
      <c r="K40" s="69">
        <v>0</v>
      </c>
      <c r="L40" s="69">
        <f>J40+K40</f>
        <v>172107</v>
      </c>
    </row>
    <row r="41" spans="1:12" ht="71.25" customHeight="1">
      <c r="A41" s="5"/>
      <c r="B41" s="17"/>
      <c r="C41" s="17"/>
      <c r="D41" s="17"/>
      <c r="E41" s="17"/>
      <c r="F41" s="18"/>
      <c r="G41" s="3" t="s">
        <v>195</v>
      </c>
      <c r="H41" s="63" t="s">
        <v>198</v>
      </c>
      <c r="I41" s="68"/>
      <c r="J41" s="69">
        <v>0</v>
      </c>
      <c r="K41" s="69">
        <v>0</v>
      </c>
      <c r="L41" s="69">
        <v>0</v>
      </c>
    </row>
    <row r="42" spans="1:12" ht="51" customHeight="1">
      <c r="A42" s="5"/>
      <c r="B42" s="17"/>
      <c r="C42" s="17"/>
      <c r="D42" s="17"/>
      <c r="E42" s="17"/>
      <c r="F42" s="18"/>
      <c r="G42" s="4" t="s">
        <v>14</v>
      </c>
      <c r="H42" s="71"/>
      <c r="I42" s="68">
        <v>400</v>
      </c>
      <c r="J42" s="69">
        <f>J39+J40+J41</f>
        <v>29569336</v>
      </c>
      <c r="K42" s="69">
        <f>K39+K40+K41</f>
        <v>0</v>
      </c>
      <c r="L42" s="69">
        <f>L39+L40+L41</f>
        <v>29569336</v>
      </c>
    </row>
    <row r="43" spans="1:12" ht="109.5" customHeight="1">
      <c r="A43" s="5"/>
      <c r="B43" s="17"/>
      <c r="C43" s="17"/>
      <c r="D43" s="17"/>
      <c r="E43" s="17"/>
      <c r="F43" s="18"/>
      <c r="G43" s="160" t="s">
        <v>291</v>
      </c>
      <c r="H43" s="60" t="s">
        <v>292</v>
      </c>
      <c r="I43" s="68"/>
      <c r="J43" s="62">
        <f aca="true" t="shared" si="2" ref="J43:L44">J44</f>
        <v>8505000</v>
      </c>
      <c r="K43" s="62">
        <f t="shared" si="2"/>
        <v>0</v>
      </c>
      <c r="L43" s="62">
        <f t="shared" si="2"/>
        <v>8505000</v>
      </c>
    </row>
    <row r="44" spans="1:12" ht="113.25" customHeight="1">
      <c r="A44" s="5"/>
      <c r="B44" s="17"/>
      <c r="C44" s="17"/>
      <c r="D44" s="17"/>
      <c r="E44" s="17"/>
      <c r="F44" s="18"/>
      <c r="G44" s="161" t="s">
        <v>293</v>
      </c>
      <c r="H44" s="63" t="s">
        <v>294</v>
      </c>
      <c r="I44" s="68"/>
      <c r="J44" s="69">
        <f t="shared" si="2"/>
        <v>8505000</v>
      </c>
      <c r="K44" s="69">
        <f t="shared" si="2"/>
        <v>0</v>
      </c>
      <c r="L44" s="69">
        <f t="shared" si="2"/>
        <v>8505000</v>
      </c>
    </row>
    <row r="45" spans="1:12" ht="80.25" customHeight="1">
      <c r="A45" s="5"/>
      <c r="B45" s="17"/>
      <c r="C45" s="17"/>
      <c r="D45" s="17"/>
      <c r="E45" s="17"/>
      <c r="F45" s="18"/>
      <c r="G45" s="3" t="s">
        <v>295</v>
      </c>
      <c r="H45" s="63" t="s">
        <v>296</v>
      </c>
      <c r="I45" s="68"/>
      <c r="J45" s="69">
        <f>J48+J49</f>
        <v>8505000</v>
      </c>
      <c r="K45" s="69">
        <f>K48+K49</f>
        <v>0</v>
      </c>
      <c r="L45" s="69">
        <f>L48+L49</f>
        <v>8505000</v>
      </c>
    </row>
    <row r="46" spans="1:12" ht="66" customHeight="1">
      <c r="A46" s="5"/>
      <c r="B46" s="17"/>
      <c r="C46" s="17"/>
      <c r="D46" s="17"/>
      <c r="E46" s="17"/>
      <c r="F46" s="18"/>
      <c r="G46" s="4" t="s">
        <v>297</v>
      </c>
      <c r="H46" s="71" t="s">
        <v>298</v>
      </c>
      <c r="I46" s="68"/>
      <c r="J46" s="69">
        <v>7500000</v>
      </c>
      <c r="K46" s="69">
        <v>0</v>
      </c>
      <c r="L46" s="69">
        <f>J46+K46</f>
        <v>7500000</v>
      </c>
    </row>
    <row r="47" spans="1:12" ht="100.5" customHeight="1">
      <c r="A47" s="5"/>
      <c r="B47" s="17"/>
      <c r="C47" s="17"/>
      <c r="D47" s="17"/>
      <c r="E47" s="17"/>
      <c r="F47" s="18"/>
      <c r="G47" s="4" t="s">
        <v>299</v>
      </c>
      <c r="H47" s="71" t="s">
        <v>300</v>
      </c>
      <c r="I47" s="68"/>
      <c r="J47" s="69">
        <v>180000</v>
      </c>
      <c r="K47" s="69">
        <v>0</v>
      </c>
      <c r="L47" s="69">
        <f>J47+K47</f>
        <v>180000</v>
      </c>
    </row>
    <row r="48" spans="1:12" ht="81" customHeight="1">
      <c r="A48" s="5"/>
      <c r="B48" s="17"/>
      <c r="C48" s="17"/>
      <c r="D48" s="17"/>
      <c r="E48" s="17"/>
      <c r="F48" s="18"/>
      <c r="G48" s="4" t="s">
        <v>14</v>
      </c>
      <c r="H48" s="71"/>
      <c r="I48" s="68">
        <v>400</v>
      </c>
      <c r="J48" s="69">
        <f>J46+J47</f>
        <v>7680000</v>
      </c>
      <c r="K48" s="69">
        <f>K46+K47</f>
        <v>0</v>
      </c>
      <c r="L48" s="69">
        <f>J48+K48</f>
        <v>7680000</v>
      </c>
    </row>
    <row r="49" spans="1:12" ht="81" customHeight="1">
      <c r="A49" s="5"/>
      <c r="B49" s="17"/>
      <c r="C49" s="17"/>
      <c r="D49" s="17"/>
      <c r="E49" s="17"/>
      <c r="F49" s="18"/>
      <c r="G49" s="4" t="s">
        <v>305</v>
      </c>
      <c r="H49" s="71" t="s">
        <v>304</v>
      </c>
      <c r="I49" s="68"/>
      <c r="J49" s="69">
        <f>J50</f>
        <v>825000</v>
      </c>
      <c r="K49" s="69">
        <f>K50</f>
        <v>0</v>
      </c>
      <c r="L49" s="69">
        <f>L50</f>
        <v>825000</v>
      </c>
    </row>
    <row r="50" spans="1:12" ht="81" customHeight="1">
      <c r="A50" s="5"/>
      <c r="B50" s="17"/>
      <c r="C50" s="17"/>
      <c r="D50" s="17"/>
      <c r="E50" s="17"/>
      <c r="F50" s="18"/>
      <c r="G50" s="4" t="s">
        <v>14</v>
      </c>
      <c r="H50" s="71"/>
      <c r="I50" s="68">
        <v>400</v>
      </c>
      <c r="J50" s="69">
        <v>825000</v>
      </c>
      <c r="K50" s="69">
        <v>0</v>
      </c>
      <c r="L50" s="69">
        <f>J50+K50</f>
        <v>825000</v>
      </c>
    </row>
    <row r="51" spans="1:12" ht="102.75" customHeight="1">
      <c r="A51" s="5"/>
      <c r="B51" s="170" t="s">
        <v>38</v>
      </c>
      <c r="C51" s="170"/>
      <c r="D51" s="170"/>
      <c r="E51" s="170"/>
      <c r="F51" s="171"/>
      <c r="G51" s="2" t="s">
        <v>234</v>
      </c>
      <c r="H51" s="60" t="s">
        <v>84</v>
      </c>
      <c r="I51" s="61" t="s">
        <v>0</v>
      </c>
      <c r="J51" s="62">
        <f>J53+J57+J61</f>
        <v>222000</v>
      </c>
      <c r="K51" s="62">
        <f>K53+K57+K61</f>
        <v>-134200</v>
      </c>
      <c r="L51" s="62">
        <f>L53+L57+L61</f>
        <v>87800</v>
      </c>
    </row>
    <row r="52" spans="1:12" ht="125.25" hidden="1">
      <c r="A52" s="5"/>
      <c r="B52" s="17"/>
      <c r="C52" s="17"/>
      <c r="D52" s="17"/>
      <c r="E52" s="17"/>
      <c r="F52" s="18"/>
      <c r="G52" s="3" t="s">
        <v>200</v>
      </c>
      <c r="H52" s="63" t="s">
        <v>34</v>
      </c>
      <c r="I52" s="68"/>
      <c r="J52" s="69"/>
      <c r="K52" s="69"/>
      <c r="L52" s="69"/>
    </row>
    <row r="53" spans="1:12" ht="92.25" customHeight="1">
      <c r="A53" s="5"/>
      <c r="B53" s="205" t="s">
        <v>35</v>
      </c>
      <c r="C53" s="205"/>
      <c r="D53" s="205"/>
      <c r="E53" s="205"/>
      <c r="F53" s="206"/>
      <c r="G53" s="3" t="s">
        <v>235</v>
      </c>
      <c r="H53" s="63" t="s">
        <v>85</v>
      </c>
      <c r="I53" s="64" t="s">
        <v>0</v>
      </c>
      <c r="J53" s="65">
        <f>J55</f>
        <v>200000</v>
      </c>
      <c r="K53" s="65">
        <f>K55</f>
        <v>-120000</v>
      </c>
      <c r="L53" s="65">
        <f>L54</f>
        <v>80000</v>
      </c>
    </row>
    <row r="54" spans="1:12" ht="96" customHeight="1">
      <c r="A54" s="5"/>
      <c r="B54" s="39"/>
      <c r="C54" s="39"/>
      <c r="D54" s="39"/>
      <c r="E54" s="39"/>
      <c r="F54" s="40"/>
      <c r="G54" s="52" t="s">
        <v>147</v>
      </c>
      <c r="H54" s="63" t="s">
        <v>86</v>
      </c>
      <c r="I54" s="64"/>
      <c r="J54" s="65">
        <f>J55</f>
        <v>200000</v>
      </c>
      <c r="K54" s="65">
        <f>K55</f>
        <v>-120000</v>
      </c>
      <c r="L54" s="65">
        <f>L55</f>
        <v>80000</v>
      </c>
    </row>
    <row r="55" spans="1:12" ht="87" customHeight="1">
      <c r="A55" s="5"/>
      <c r="B55" s="175" t="s">
        <v>33</v>
      </c>
      <c r="C55" s="175"/>
      <c r="D55" s="175"/>
      <c r="E55" s="175"/>
      <c r="F55" s="176"/>
      <c r="G55" s="66" t="s">
        <v>236</v>
      </c>
      <c r="H55" s="67" t="s">
        <v>87</v>
      </c>
      <c r="I55" s="68" t="s">
        <v>0</v>
      </c>
      <c r="J55" s="69">
        <f>J56</f>
        <v>200000</v>
      </c>
      <c r="K55" s="69">
        <f>K56</f>
        <v>-120000</v>
      </c>
      <c r="L55" s="69">
        <f>L56</f>
        <v>80000</v>
      </c>
    </row>
    <row r="56" spans="1:12" ht="32.25" customHeight="1">
      <c r="A56" s="5"/>
      <c r="B56" s="179">
        <v>500</v>
      </c>
      <c r="C56" s="179"/>
      <c r="D56" s="179"/>
      <c r="E56" s="179"/>
      <c r="F56" s="180"/>
      <c r="G56" s="66" t="s">
        <v>2</v>
      </c>
      <c r="H56" s="71" t="s">
        <v>0</v>
      </c>
      <c r="I56" s="68">
        <v>200</v>
      </c>
      <c r="J56" s="69">
        <v>200000</v>
      </c>
      <c r="K56" s="69">
        <v>-120000</v>
      </c>
      <c r="L56" s="69">
        <f>J56+K56</f>
        <v>80000</v>
      </c>
    </row>
    <row r="57" spans="1:12" ht="64.5" customHeight="1">
      <c r="A57" s="5"/>
      <c r="B57" s="17"/>
      <c r="C57" s="17"/>
      <c r="D57" s="17"/>
      <c r="E57" s="17"/>
      <c r="F57" s="18"/>
      <c r="G57" s="52" t="s">
        <v>237</v>
      </c>
      <c r="H57" s="63" t="s">
        <v>88</v>
      </c>
      <c r="I57" s="64" t="s">
        <v>0</v>
      </c>
      <c r="J57" s="65">
        <f>J59</f>
        <v>20000</v>
      </c>
      <c r="K57" s="65">
        <f>K59</f>
        <v>-14200</v>
      </c>
      <c r="L57" s="65">
        <f>L59</f>
        <v>5800</v>
      </c>
    </row>
    <row r="58" spans="1:12" ht="53.25" customHeight="1">
      <c r="A58" s="5"/>
      <c r="B58" s="17"/>
      <c r="C58" s="17"/>
      <c r="D58" s="17"/>
      <c r="E58" s="17"/>
      <c r="F58" s="18"/>
      <c r="G58" s="49" t="s">
        <v>186</v>
      </c>
      <c r="H58" s="63" t="s">
        <v>89</v>
      </c>
      <c r="I58" s="64"/>
      <c r="J58" s="65">
        <f aca="true" t="shared" si="3" ref="J58:L59">J59</f>
        <v>20000</v>
      </c>
      <c r="K58" s="65">
        <f t="shared" si="3"/>
        <v>-14200</v>
      </c>
      <c r="L58" s="65">
        <f t="shared" si="3"/>
        <v>5800</v>
      </c>
    </row>
    <row r="59" spans="1:12" ht="79.5" customHeight="1">
      <c r="A59" s="5"/>
      <c r="B59" s="17"/>
      <c r="C59" s="17"/>
      <c r="D59" s="17"/>
      <c r="E59" s="17"/>
      <c r="F59" s="18"/>
      <c r="G59" s="66" t="s">
        <v>238</v>
      </c>
      <c r="H59" s="67" t="s">
        <v>90</v>
      </c>
      <c r="I59" s="68" t="s">
        <v>0</v>
      </c>
      <c r="J59" s="69">
        <f t="shared" si="3"/>
        <v>20000</v>
      </c>
      <c r="K59" s="69">
        <f t="shared" si="3"/>
        <v>-14200</v>
      </c>
      <c r="L59" s="69">
        <f t="shared" si="3"/>
        <v>5800</v>
      </c>
    </row>
    <row r="60" spans="1:12" ht="41.25" customHeight="1">
      <c r="A60" s="5"/>
      <c r="B60" s="17"/>
      <c r="C60" s="17"/>
      <c r="D60" s="17"/>
      <c r="E60" s="17"/>
      <c r="F60" s="18"/>
      <c r="G60" s="66" t="s">
        <v>2</v>
      </c>
      <c r="H60" s="71" t="s">
        <v>0</v>
      </c>
      <c r="I60" s="68">
        <v>200</v>
      </c>
      <c r="J60" s="69">
        <v>20000</v>
      </c>
      <c r="K60" s="69">
        <v>-14200</v>
      </c>
      <c r="L60" s="69">
        <f>J60+K60</f>
        <v>5800</v>
      </c>
    </row>
    <row r="61" spans="1:12" ht="81" customHeight="1">
      <c r="A61" s="5"/>
      <c r="B61" s="17"/>
      <c r="C61" s="17"/>
      <c r="D61" s="17"/>
      <c r="E61" s="17"/>
      <c r="F61" s="18"/>
      <c r="G61" s="52" t="s">
        <v>239</v>
      </c>
      <c r="H61" s="63" t="s">
        <v>160</v>
      </c>
      <c r="I61" s="68"/>
      <c r="J61" s="69">
        <f aca="true" t="shared" si="4" ref="J61:L63">J62</f>
        <v>2000</v>
      </c>
      <c r="K61" s="69">
        <f t="shared" si="4"/>
        <v>0</v>
      </c>
      <c r="L61" s="69">
        <f t="shared" si="4"/>
        <v>2000</v>
      </c>
    </row>
    <row r="62" spans="1:12" ht="169.5" customHeight="1">
      <c r="A62" s="5"/>
      <c r="B62" s="17"/>
      <c r="C62" s="17"/>
      <c r="D62" s="17"/>
      <c r="E62" s="17"/>
      <c r="F62" s="18"/>
      <c r="G62" s="73" t="s">
        <v>163</v>
      </c>
      <c r="H62" s="63" t="s">
        <v>161</v>
      </c>
      <c r="I62" s="68"/>
      <c r="J62" s="69">
        <f t="shared" si="4"/>
        <v>2000</v>
      </c>
      <c r="K62" s="69">
        <f t="shared" si="4"/>
        <v>0</v>
      </c>
      <c r="L62" s="69">
        <f t="shared" si="4"/>
        <v>2000</v>
      </c>
    </row>
    <row r="63" spans="1:12" ht="90.75" customHeight="1">
      <c r="A63" s="5"/>
      <c r="B63" s="17"/>
      <c r="C63" s="17"/>
      <c r="D63" s="17"/>
      <c r="E63" s="17"/>
      <c r="F63" s="18"/>
      <c r="G63" s="74" t="s">
        <v>240</v>
      </c>
      <c r="H63" s="71" t="s">
        <v>162</v>
      </c>
      <c r="I63" s="68"/>
      <c r="J63" s="69">
        <f t="shared" si="4"/>
        <v>2000</v>
      </c>
      <c r="K63" s="69">
        <f t="shared" si="4"/>
        <v>0</v>
      </c>
      <c r="L63" s="69">
        <f t="shared" si="4"/>
        <v>2000</v>
      </c>
    </row>
    <row r="64" spans="1:12" ht="41.25" customHeight="1">
      <c r="A64" s="5"/>
      <c r="B64" s="17"/>
      <c r="C64" s="17"/>
      <c r="D64" s="17"/>
      <c r="E64" s="17"/>
      <c r="F64" s="18"/>
      <c r="G64" s="66" t="s">
        <v>2</v>
      </c>
      <c r="H64" s="71"/>
      <c r="I64" s="68">
        <v>200</v>
      </c>
      <c r="J64" s="69">
        <v>2000</v>
      </c>
      <c r="K64" s="69"/>
      <c r="L64" s="69">
        <f>J64+K64</f>
        <v>2000</v>
      </c>
    </row>
    <row r="65" spans="1:12" ht="51">
      <c r="A65" s="5"/>
      <c r="B65" s="170" t="s">
        <v>32</v>
      </c>
      <c r="C65" s="170"/>
      <c r="D65" s="170"/>
      <c r="E65" s="170"/>
      <c r="F65" s="171"/>
      <c r="G65" s="59" t="s">
        <v>241</v>
      </c>
      <c r="H65" s="60" t="s">
        <v>91</v>
      </c>
      <c r="I65" s="61" t="s">
        <v>0</v>
      </c>
      <c r="J65" s="62">
        <f>J66</f>
        <v>680000</v>
      </c>
      <c r="K65" s="62">
        <f>K66</f>
        <v>-50000</v>
      </c>
      <c r="L65" s="62">
        <f>L66</f>
        <v>630000</v>
      </c>
    </row>
    <row r="66" spans="1:12" ht="82.5" customHeight="1">
      <c r="A66" s="5"/>
      <c r="B66" s="173" t="s">
        <v>31</v>
      </c>
      <c r="C66" s="173"/>
      <c r="D66" s="173"/>
      <c r="E66" s="173"/>
      <c r="F66" s="174"/>
      <c r="G66" s="52" t="s">
        <v>242</v>
      </c>
      <c r="H66" s="63" t="s">
        <v>92</v>
      </c>
      <c r="I66" s="64" t="s">
        <v>0</v>
      </c>
      <c r="J66" s="65">
        <f>J68</f>
        <v>680000</v>
      </c>
      <c r="K66" s="65">
        <f>K68</f>
        <v>-50000</v>
      </c>
      <c r="L66" s="65">
        <f>L68</f>
        <v>630000</v>
      </c>
    </row>
    <row r="67" spans="1:12" ht="80.25" customHeight="1">
      <c r="A67" s="5"/>
      <c r="B67" s="33"/>
      <c r="C67" s="33"/>
      <c r="D67" s="33"/>
      <c r="E67" s="33"/>
      <c r="F67" s="34"/>
      <c r="G67" s="52" t="s">
        <v>126</v>
      </c>
      <c r="H67" s="63" t="s">
        <v>93</v>
      </c>
      <c r="I67" s="64"/>
      <c r="J67" s="65">
        <f>J68</f>
        <v>680000</v>
      </c>
      <c r="K67" s="65">
        <f>K68</f>
        <v>-50000</v>
      </c>
      <c r="L67" s="65">
        <f>L68</f>
        <v>630000</v>
      </c>
    </row>
    <row r="68" spans="1:12" ht="82.5" customHeight="1">
      <c r="A68" s="5"/>
      <c r="B68" s="175" t="s">
        <v>30</v>
      </c>
      <c r="C68" s="175"/>
      <c r="D68" s="175"/>
      <c r="E68" s="175"/>
      <c r="F68" s="176"/>
      <c r="G68" s="66" t="s">
        <v>243</v>
      </c>
      <c r="H68" s="67" t="s">
        <v>94</v>
      </c>
      <c r="I68" s="68" t="s">
        <v>0</v>
      </c>
      <c r="J68" s="69">
        <f>J69+J70</f>
        <v>680000</v>
      </c>
      <c r="K68" s="69">
        <f>K69+K70</f>
        <v>-50000</v>
      </c>
      <c r="L68" s="69">
        <f>L69+L70</f>
        <v>630000</v>
      </c>
    </row>
    <row r="69" spans="1:12" ht="38.25" hidden="1">
      <c r="A69" s="5"/>
      <c r="B69" s="175">
        <v>600</v>
      </c>
      <c r="C69" s="175"/>
      <c r="D69" s="175"/>
      <c r="E69" s="175"/>
      <c r="F69" s="176"/>
      <c r="G69" s="66" t="s">
        <v>2</v>
      </c>
      <c r="H69" s="71" t="s">
        <v>0</v>
      </c>
      <c r="I69" s="68">
        <v>200</v>
      </c>
      <c r="J69" s="69">
        <v>0</v>
      </c>
      <c r="K69" s="69"/>
      <c r="L69" s="69">
        <v>0</v>
      </c>
    </row>
    <row r="70" spans="1:12" ht="38.25">
      <c r="A70" s="5"/>
      <c r="B70" s="179">
        <v>800</v>
      </c>
      <c r="C70" s="179"/>
      <c r="D70" s="179"/>
      <c r="E70" s="179"/>
      <c r="F70" s="180"/>
      <c r="G70" s="66" t="s">
        <v>2</v>
      </c>
      <c r="H70" s="71" t="s">
        <v>0</v>
      </c>
      <c r="I70" s="68">
        <v>200</v>
      </c>
      <c r="J70" s="69">
        <v>680000</v>
      </c>
      <c r="K70" s="69">
        <v>-50000</v>
      </c>
      <c r="L70" s="69">
        <f>J70+K70</f>
        <v>630000</v>
      </c>
    </row>
    <row r="71" spans="1:12" ht="89.25" hidden="1">
      <c r="A71" s="5"/>
      <c r="B71" s="17"/>
      <c r="C71" s="17"/>
      <c r="D71" s="17"/>
      <c r="E71" s="17"/>
      <c r="F71" s="18"/>
      <c r="G71" s="59" t="s">
        <v>150</v>
      </c>
      <c r="H71" s="60" t="s">
        <v>95</v>
      </c>
      <c r="I71" s="68"/>
      <c r="J71" s="62">
        <f>J72</f>
        <v>0</v>
      </c>
      <c r="K71" s="69"/>
      <c r="L71" s="62">
        <f>L72</f>
        <v>0</v>
      </c>
    </row>
    <row r="72" spans="1:12" ht="89.25" hidden="1">
      <c r="A72" s="5"/>
      <c r="B72" s="17"/>
      <c r="C72" s="17"/>
      <c r="D72" s="17"/>
      <c r="E72" s="17"/>
      <c r="F72" s="18"/>
      <c r="G72" s="49" t="s">
        <v>151</v>
      </c>
      <c r="H72" s="63" t="s">
        <v>96</v>
      </c>
      <c r="I72" s="54"/>
      <c r="J72" s="51">
        <f>J74</f>
        <v>0</v>
      </c>
      <c r="K72" s="55"/>
      <c r="L72" s="51">
        <f>L74</f>
        <v>0</v>
      </c>
    </row>
    <row r="73" spans="1:12" ht="89.25" hidden="1">
      <c r="A73" s="5"/>
      <c r="B73" s="17"/>
      <c r="C73" s="17"/>
      <c r="D73" s="17"/>
      <c r="E73" s="17"/>
      <c r="F73" s="18"/>
      <c r="G73" s="49" t="s">
        <v>127</v>
      </c>
      <c r="H73" s="75" t="s">
        <v>97</v>
      </c>
      <c r="I73" s="54"/>
      <c r="J73" s="51">
        <f>J74</f>
        <v>0</v>
      </c>
      <c r="K73" s="55"/>
      <c r="L73" s="51">
        <f>L74</f>
        <v>0</v>
      </c>
    </row>
    <row r="74" spans="1:12" ht="89.25" hidden="1">
      <c r="A74" s="5"/>
      <c r="B74" s="17"/>
      <c r="C74" s="17"/>
      <c r="D74" s="17"/>
      <c r="E74" s="17"/>
      <c r="F74" s="18"/>
      <c r="G74" s="56" t="s">
        <v>152</v>
      </c>
      <c r="H74" s="76" t="s">
        <v>98</v>
      </c>
      <c r="I74" s="54"/>
      <c r="J74" s="55">
        <f>J75+J76</f>
        <v>0</v>
      </c>
      <c r="K74" s="55"/>
      <c r="L74" s="55">
        <f>L75+L76</f>
        <v>0</v>
      </c>
    </row>
    <row r="75" spans="1:12" ht="38.25" hidden="1">
      <c r="A75" s="5"/>
      <c r="B75" s="17"/>
      <c r="C75" s="17"/>
      <c r="D75" s="17"/>
      <c r="E75" s="17"/>
      <c r="F75" s="18"/>
      <c r="G75" s="56" t="s">
        <v>2</v>
      </c>
      <c r="H75" s="71"/>
      <c r="I75" s="54">
        <v>200</v>
      </c>
      <c r="J75" s="55">
        <v>0</v>
      </c>
      <c r="K75" s="55"/>
      <c r="L75" s="55">
        <v>0</v>
      </c>
    </row>
    <row r="76" spans="1:12" ht="15.75" hidden="1">
      <c r="A76" s="5"/>
      <c r="B76" s="18"/>
      <c r="C76" s="32"/>
      <c r="D76" s="32"/>
      <c r="E76" s="32"/>
      <c r="F76" s="32"/>
      <c r="G76" s="66" t="s">
        <v>1</v>
      </c>
      <c r="H76" s="71"/>
      <c r="I76" s="54">
        <v>800</v>
      </c>
      <c r="J76" s="55">
        <v>0</v>
      </c>
      <c r="K76" s="55"/>
      <c r="L76" s="55">
        <v>0</v>
      </c>
    </row>
    <row r="77" spans="1:12" ht="63.75">
      <c r="A77" s="5"/>
      <c r="B77" s="189" t="s">
        <v>29</v>
      </c>
      <c r="C77" s="190"/>
      <c r="D77" s="190"/>
      <c r="E77" s="190"/>
      <c r="F77" s="191"/>
      <c r="G77" s="59" t="s">
        <v>244</v>
      </c>
      <c r="H77" s="60" t="s">
        <v>99</v>
      </c>
      <c r="I77" s="61" t="s">
        <v>0</v>
      </c>
      <c r="J77" s="62">
        <f aca="true" t="shared" si="5" ref="J77:L78">J78</f>
        <v>3760500</v>
      </c>
      <c r="K77" s="62">
        <f t="shared" si="5"/>
        <v>0</v>
      </c>
      <c r="L77" s="62">
        <f t="shared" si="5"/>
        <v>3760500</v>
      </c>
    </row>
    <row r="78" spans="1:12" ht="82.5" customHeight="1">
      <c r="A78" s="5"/>
      <c r="B78" s="194" t="s">
        <v>28</v>
      </c>
      <c r="C78" s="195"/>
      <c r="D78" s="195"/>
      <c r="E78" s="195"/>
      <c r="F78" s="196"/>
      <c r="G78" s="52" t="s">
        <v>245</v>
      </c>
      <c r="H78" s="63" t="s">
        <v>100</v>
      </c>
      <c r="I78" s="64" t="s">
        <v>0</v>
      </c>
      <c r="J78" s="65">
        <f t="shared" si="5"/>
        <v>3760500</v>
      </c>
      <c r="K78" s="65">
        <f t="shared" si="5"/>
        <v>0</v>
      </c>
      <c r="L78" s="65">
        <f t="shared" si="5"/>
        <v>3760500</v>
      </c>
    </row>
    <row r="79" spans="1:12" ht="89.25">
      <c r="A79" s="5"/>
      <c r="B79" s="34"/>
      <c r="C79" s="41"/>
      <c r="D79" s="41"/>
      <c r="E79" s="41"/>
      <c r="F79" s="41"/>
      <c r="G79" s="52" t="s">
        <v>128</v>
      </c>
      <c r="H79" s="63" t="s">
        <v>101</v>
      </c>
      <c r="I79" s="64"/>
      <c r="J79" s="65">
        <f>J80+J83+J85+J87</f>
        <v>3760500</v>
      </c>
      <c r="K79" s="65">
        <f>K80+K83+K85+K87</f>
        <v>0</v>
      </c>
      <c r="L79" s="65">
        <f>L80+L83+L85+L87</f>
        <v>3760500</v>
      </c>
    </row>
    <row r="80" spans="1:12" ht="76.5">
      <c r="A80" s="5"/>
      <c r="B80" s="175" t="s">
        <v>27</v>
      </c>
      <c r="C80" s="175"/>
      <c r="D80" s="175"/>
      <c r="E80" s="175"/>
      <c r="F80" s="176"/>
      <c r="G80" s="66" t="s">
        <v>246</v>
      </c>
      <c r="H80" s="67" t="s">
        <v>102</v>
      </c>
      <c r="I80" s="68" t="s">
        <v>0</v>
      </c>
      <c r="J80" s="69">
        <f>J81+J82</f>
        <v>110000</v>
      </c>
      <c r="K80" s="69">
        <f>K81+K82</f>
        <v>0</v>
      </c>
      <c r="L80" s="69">
        <f>L81+L82</f>
        <v>110000</v>
      </c>
    </row>
    <row r="81" spans="1:12" ht="38.25">
      <c r="A81" s="5"/>
      <c r="B81" s="179">
        <v>600</v>
      </c>
      <c r="C81" s="179"/>
      <c r="D81" s="179"/>
      <c r="E81" s="179"/>
      <c r="F81" s="180"/>
      <c r="G81" s="66" t="s">
        <v>2</v>
      </c>
      <c r="H81" s="71" t="s">
        <v>0</v>
      </c>
      <c r="I81" s="68">
        <v>200</v>
      </c>
      <c r="J81" s="69">
        <v>50000</v>
      </c>
      <c r="K81" s="69">
        <v>0</v>
      </c>
      <c r="L81" s="69">
        <f>J81+K81</f>
        <v>50000</v>
      </c>
    </row>
    <row r="82" spans="1:12" ht="51">
      <c r="A82" s="5"/>
      <c r="B82" s="17"/>
      <c r="C82" s="17"/>
      <c r="D82" s="17"/>
      <c r="E82" s="17"/>
      <c r="F82" s="18"/>
      <c r="G82" s="66" t="s">
        <v>14</v>
      </c>
      <c r="H82" s="71"/>
      <c r="I82" s="68">
        <v>400</v>
      </c>
      <c r="J82" s="69">
        <v>60000</v>
      </c>
      <c r="K82" s="69">
        <v>0</v>
      </c>
      <c r="L82" s="69">
        <f>J82+K82</f>
        <v>60000</v>
      </c>
    </row>
    <row r="83" spans="1:12" ht="83.25" customHeight="1">
      <c r="A83" s="5"/>
      <c r="B83" s="17"/>
      <c r="C83" s="17"/>
      <c r="D83" s="17"/>
      <c r="E83" s="17"/>
      <c r="F83" s="18"/>
      <c r="G83" s="77" t="s">
        <v>301</v>
      </c>
      <c r="H83" s="162" t="s">
        <v>191</v>
      </c>
      <c r="I83" s="163"/>
      <c r="J83" s="164">
        <v>1700000</v>
      </c>
      <c r="K83" s="164">
        <v>0</v>
      </c>
      <c r="L83" s="164">
        <f>J83+K83</f>
        <v>1700000</v>
      </c>
    </row>
    <row r="84" spans="1:12" ht="59.25" customHeight="1">
      <c r="A84" s="5"/>
      <c r="B84" s="17"/>
      <c r="C84" s="17"/>
      <c r="D84" s="17"/>
      <c r="E84" s="17"/>
      <c r="F84" s="18"/>
      <c r="G84" s="66" t="s">
        <v>14</v>
      </c>
      <c r="H84" s="71"/>
      <c r="I84" s="68">
        <v>400</v>
      </c>
      <c r="J84" s="164">
        <f>J83</f>
        <v>1700000</v>
      </c>
      <c r="K84" s="164">
        <f>K83</f>
        <v>0</v>
      </c>
      <c r="L84" s="164">
        <f>L83</f>
        <v>1700000</v>
      </c>
    </row>
    <row r="85" spans="1:12" ht="76.5">
      <c r="A85" s="5"/>
      <c r="B85" s="17"/>
      <c r="C85" s="17"/>
      <c r="D85" s="17"/>
      <c r="E85" s="17"/>
      <c r="F85" s="18"/>
      <c r="G85" s="165" t="s">
        <v>313</v>
      </c>
      <c r="H85" s="162" t="s">
        <v>191</v>
      </c>
      <c r="I85" s="163"/>
      <c r="J85" s="164">
        <v>1.7</v>
      </c>
      <c r="K85" s="164">
        <v>0</v>
      </c>
      <c r="L85" s="164">
        <f>J85+K85</f>
        <v>1.7</v>
      </c>
    </row>
    <row r="86" spans="1:12" ht="51">
      <c r="A86" s="5"/>
      <c r="B86" s="17"/>
      <c r="C86" s="17"/>
      <c r="D86" s="17"/>
      <c r="E86" s="17"/>
      <c r="F86" s="18"/>
      <c r="G86" s="66" t="s">
        <v>14</v>
      </c>
      <c r="H86" s="71"/>
      <c r="I86" s="68">
        <v>400</v>
      </c>
      <c r="J86" s="69">
        <f>J85</f>
        <v>1.7</v>
      </c>
      <c r="K86" s="69">
        <f>K85</f>
        <v>0</v>
      </c>
      <c r="L86" s="69">
        <f>K85</f>
        <v>0</v>
      </c>
    </row>
    <row r="87" spans="1:12" ht="67.5" customHeight="1">
      <c r="A87" s="5"/>
      <c r="B87" s="17"/>
      <c r="C87" s="17"/>
      <c r="D87" s="17"/>
      <c r="E87" s="17"/>
      <c r="F87" s="18"/>
      <c r="G87" s="66" t="s">
        <v>302</v>
      </c>
      <c r="H87" s="71" t="s">
        <v>190</v>
      </c>
      <c r="I87" s="68"/>
      <c r="J87" s="69">
        <f>J88</f>
        <v>1950498.3</v>
      </c>
      <c r="K87" s="69">
        <f>K88</f>
        <v>0</v>
      </c>
      <c r="L87" s="69">
        <f>L88</f>
        <v>1950498.3</v>
      </c>
    </row>
    <row r="88" spans="1:12" ht="51">
      <c r="A88" s="5"/>
      <c r="B88" s="17"/>
      <c r="C88" s="17"/>
      <c r="D88" s="17"/>
      <c r="E88" s="17"/>
      <c r="F88" s="18"/>
      <c r="G88" s="66" t="s">
        <v>14</v>
      </c>
      <c r="H88" s="71"/>
      <c r="I88" s="68">
        <v>400</v>
      </c>
      <c r="J88" s="69">
        <v>1950498.3</v>
      </c>
      <c r="K88" s="69">
        <v>0</v>
      </c>
      <c r="L88" s="69">
        <f>J88+K88</f>
        <v>1950498.3</v>
      </c>
    </row>
    <row r="89" spans="1:12" s="30" customFormat="1" ht="76.5">
      <c r="A89" s="29"/>
      <c r="B89" s="192" t="s">
        <v>26</v>
      </c>
      <c r="C89" s="192"/>
      <c r="D89" s="192"/>
      <c r="E89" s="192"/>
      <c r="F89" s="193"/>
      <c r="G89" s="45" t="s">
        <v>247</v>
      </c>
      <c r="H89" s="46" t="s">
        <v>103</v>
      </c>
      <c r="I89" s="47" t="s">
        <v>0</v>
      </c>
      <c r="J89" s="48">
        <f>J90+J94+J98</f>
        <v>320000</v>
      </c>
      <c r="K89" s="48">
        <f>K90+K94+K98</f>
        <v>-69800</v>
      </c>
      <c r="L89" s="48">
        <f>L90+L94+L98</f>
        <v>250200</v>
      </c>
    </row>
    <row r="90" spans="1:12" s="30" customFormat="1" ht="63.75">
      <c r="A90" s="29"/>
      <c r="B90" s="199" t="s">
        <v>25</v>
      </c>
      <c r="C90" s="199"/>
      <c r="D90" s="199"/>
      <c r="E90" s="199"/>
      <c r="F90" s="200"/>
      <c r="G90" s="49" t="s">
        <v>248</v>
      </c>
      <c r="H90" s="78" t="s">
        <v>104</v>
      </c>
      <c r="I90" s="50" t="s">
        <v>0</v>
      </c>
      <c r="J90" s="51">
        <f>J92</f>
        <v>300000</v>
      </c>
      <c r="K90" s="51">
        <f>K92</f>
        <v>-69800</v>
      </c>
      <c r="L90" s="51">
        <f>L92</f>
        <v>230200</v>
      </c>
    </row>
    <row r="91" spans="1:12" s="30" customFormat="1" ht="130.5" customHeight="1">
      <c r="A91" s="29"/>
      <c r="B91" s="35"/>
      <c r="C91" s="35"/>
      <c r="D91" s="35"/>
      <c r="E91" s="35"/>
      <c r="F91" s="36"/>
      <c r="G91" s="49" t="s">
        <v>129</v>
      </c>
      <c r="H91" s="78" t="s">
        <v>105</v>
      </c>
      <c r="I91" s="50"/>
      <c r="J91" s="51">
        <f aca="true" t="shared" si="6" ref="J91:L92">J92</f>
        <v>300000</v>
      </c>
      <c r="K91" s="51">
        <f t="shared" si="6"/>
        <v>-69800</v>
      </c>
      <c r="L91" s="51">
        <f t="shared" si="6"/>
        <v>230200</v>
      </c>
    </row>
    <row r="92" spans="1:12" s="30" customFormat="1" ht="93.75" customHeight="1">
      <c r="A92" s="29"/>
      <c r="B92" s="203" t="s">
        <v>23</v>
      </c>
      <c r="C92" s="203"/>
      <c r="D92" s="203"/>
      <c r="E92" s="203"/>
      <c r="F92" s="204"/>
      <c r="G92" s="56" t="s">
        <v>249</v>
      </c>
      <c r="H92" s="67" t="s">
        <v>106</v>
      </c>
      <c r="I92" s="54" t="s">
        <v>0</v>
      </c>
      <c r="J92" s="55">
        <f t="shared" si="6"/>
        <v>300000</v>
      </c>
      <c r="K92" s="55">
        <f t="shared" si="6"/>
        <v>-69800</v>
      </c>
      <c r="L92" s="55">
        <f t="shared" si="6"/>
        <v>230200</v>
      </c>
    </row>
    <row r="93" spans="1:12" s="30" customFormat="1" ht="38.25">
      <c r="A93" s="29"/>
      <c r="B93" s="197">
        <v>500</v>
      </c>
      <c r="C93" s="197"/>
      <c r="D93" s="197"/>
      <c r="E93" s="197"/>
      <c r="F93" s="198"/>
      <c r="G93" s="56" t="s">
        <v>2</v>
      </c>
      <c r="H93" s="58" t="s">
        <v>0</v>
      </c>
      <c r="I93" s="54">
        <v>200</v>
      </c>
      <c r="J93" s="55">
        <v>300000</v>
      </c>
      <c r="K93" s="55">
        <v>-69800</v>
      </c>
      <c r="L93" s="55">
        <f>J93+K93</f>
        <v>230200</v>
      </c>
    </row>
    <row r="94" spans="1:12" s="20" customFormat="1" ht="63.75" hidden="1">
      <c r="A94" s="19"/>
      <c r="B94" s="201" t="s">
        <v>22</v>
      </c>
      <c r="C94" s="201"/>
      <c r="D94" s="201"/>
      <c r="E94" s="201"/>
      <c r="F94" s="202"/>
      <c r="G94" s="49" t="s">
        <v>73</v>
      </c>
      <c r="H94" s="78" t="s">
        <v>24</v>
      </c>
      <c r="I94" s="50" t="s">
        <v>0</v>
      </c>
      <c r="J94" s="51"/>
      <c r="K94" s="51"/>
      <c r="L94" s="51"/>
    </row>
    <row r="95" spans="1:12" s="20" customFormat="1" ht="76.5" hidden="1">
      <c r="A95" s="19"/>
      <c r="B95" s="187" t="s">
        <v>21</v>
      </c>
      <c r="C95" s="187"/>
      <c r="D95" s="187"/>
      <c r="E95" s="187"/>
      <c r="F95" s="188"/>
      <c r="G95" s="56" t="s">
        <v>74</v>
      </c>
      <c r="H95" s="67" t="s">
        <v>65</v>
      </c>
      <c r="I95" s="54" t="s">
        <v>0</v>
      </c>
      <c r="J95" s="55"/>
      <c r="K95" s="55"/>
      <c r="L95" s="55"/>
    </row>
    <row r="96" spans="1:12" s="20" customFormat="1" ht="38.25" hidden="1">
      <c r="A96" s="19"/>
      <c r="B96" s="187">
        <v>200</v>
      </c>
      <c r="C96" s="187"/>
      <c r="D96" s="187"/>
      <c r="E96" s="187"/>
      <c r="F96" s="188"/>
      <c r="G96" s="56" t="s">
        <v>2</v>
      </c>
      <c r="H96" s="58" t="s">
        <v>0</v>
      </c>
      <c r="I96" s="54">
        <v>200</v>
      </c>
      <c r="J96" s="55"/>
      <c r="K96" s="55"/>
      <c r="L96" s="55"/>
    </row>
    <row r="97" spans="1:12" s="20" customFormat="1" ht="15.75" hidden="1">
      <c r="A97" s="19"/>
      <c r="B97" s="185">
        <v>800</v>
      </c>
      <c r="C97" s="185"/>
      <c r="D97" s="185"/>
      <c r="E97" s="185"/>
      <c r="F97" s="186"/>
      <c r="G97" s="56" t="s">
        <v>1</v>
      </c>
      <c r="H97" s="58" t="s">
        <v>0</v>
      </c>
      <c r="I97" s="54">
        <v>800</v>
      </c>
      <c r="J97" s="55">
        <v>0</v>
      </c>
      <c r="K97" s="55"/>
      <c r="L97" s="55">
        <v>0</v>
      </c>
    </row>
    <row r="98" spans="1:12" s="24" customFormat="1" ht="83.25" customHeight="1">
      <c r="A98" s="21"/>
      <c r="B98" s="22"/>
      <c r="C98" s="22"/>
      <c r="D98" s="22"/>
      <c r="E98" s="22"/>
      <c r="F98" s="23"/>
      <c r="G98" s="49" t="s">
        <v>250</v>
      </c>
      <c r="H98" s="67" t="s">
        <v>130</v>
      </c>
      <c r="I98" s="50"/>
      <c r="J98" s="51">
        <f>J101</f>
        <v>20000</v>
      </c>
      <c r="K98" s="51">
        <f>K101</f>
        <v>0</v>
      </c>
      <c r="L98" s="51">
        <f>L101</f>
        <v>20000</v>
      </c>
    </row>
    <row r="99" spans="1:12" s="24" customFormat="1" ht="102">
      <c r="A99" s="21"/>
      <c r="B99" s="37"/>
      <c r="C99" s="37"/>
      <c r="D99" s="37"/>
      <c r="E99" s="37"/>
      <c r="F99" s="38"/>
      <c r="G99" s="49" t="s">
        <v>133</v>
      </c>
      <c r="H99" s="76" t="s">
        <v>131</v>
      </c>
      <c r="I99" s="50"/>
      <c r="J99" s="51">
        <f aca="true" t="shared" si="7" ref="J99:L100">J100</f>
        <v>20000</v>
      </c>
      <c r="K99" s="51">
        <f t="shared" si="7"/>
        <v>0</v>
      </c>
      <c r="L99" s="51">
        <f t="shared" si="7"/>
        <v>20000</v>
      </c>
    </row>
    <row r="100" spans="1:12" s="24" customFormat="1" ht="78" customHeight="1">
      <c r="A100" s="21"/>
      <c r="B100" s="37"/>
      <c r="C100" s="37"/>
      <c r="D100" s="37"/>
      <c r="E100" s="37"/>
      <c r="F100" s="38"/>
      <c r="G100" s="49" t="s">
        <v>251</v>
      </c>
      <c r="H100" s="67" t="s">
        <v>132</v>
      </c>
      <c r="I100" s="50"/>
      <c r="J100" s="51">
        <f t="shared" si="7"/>
        <v>20000</v>
      </c>
      <c r="K100" s="51">
        <f t="shared" si="7"/>
        <v>0</v>
      </c>
      <c r="L100" s="51">
        <f t="shared" si="7"/>
        <v>20000</v>
      </c>
    </row>
    <row r="101" spans="1:12" s="28" customFormat="1" ht="40.5" customHeight="1">
      <c r="A101" s="25"/>
      <c r="B101" s="26"/>
      <c r="C101" s="26"/>
      <c r="D101" s="26"/>
      <c r="E101" s="26"/>
      <c r="F101" s="27"/>
      <c r="G101" s="56" t="s">
        <v>2</v>
      </c>
      <c r="H101" s="58"/>
      <c r="I101" s="54">
        <v>200</v>
      </c>
      <c r="J101" s="55">
        <v>20000</v>
      </c>
      <c r="K101" s="55">
        <v>0</v>
      </c>
      <c r="L101" s="55">
        <f>J101+K101</f>
        <v>20000</v>
      </c>
    </row>
    <row r="102" spans="1:12" ht="76.5">
      <c r="A102" s="5"/>
      <c r="B102" s="170" t="s">
        <v>20</v>
      </c>
      <c r="C102" s="170"/>
      <c r="D102" s="170"/>
      <c r="E102" s="170"/>
      <c r="F102" s="171"/>
      <c r="G102" s="59" t="s">
        <v>252</v>
      </c>
      <c r="H102" s="60" t="s">
        <v>107</v>
      </c>
      <c r="I102" s="61" t="s">
        <v>0</v>
      </c>
      <c r="J102" s="62">
        <f>J103</f>
        <v>2000</v>
      </c>
      <c r="K102" s="62">
        <f>K103</f>
        <v>0</v>
      </c>
      <c r="L102" s="62">
        <f>L103</f>
        <v>2000</v>
      </c>
    </row>
    <row r="103" spans="1:12" ht="95.25" customHeight="1">
      <c r="A103" s="5"/>
      <c r="B103" s="173" t="s">
        <v>19</v>
      </c>
      <c r="C103" s="173"/>
      <c r="D103" s="173"/>
      <c r="E103" s="173"/>
      <c r="F103" s="174"/>
      <c r="G103" s="52" t="s">
        <v>253</v>
      </c>
      <c r="H103" s="63" t="s">
        <v>109</v>
      </c>
      <c r="I103" s="64" t="s">
        <v>0</v>
      </c>
      <c r="J103" s="65">
        <f>J105</f>
        <v>2000</v>
      </c>
      <c r="K103" s="65">
        <f>K105</f>
        <v>0</v>
      </c>
      <c r="L103" s="65">
        <f>L105</f>
        <v>2000</v>
      </c>
    </row>
    <row r="104" spans="1:12" ht="68.25" customHeight="1">
      <c r="A104" s="5"/>
      <c r="B104" s="33"/>
      <c r="C104" s="33"/>
      <c r="D104" s="33"/>
      <c r="E104" s="33"/>
      <c r="F104" s="34"/>
      <c r="G104" s="52" t="s">
        <v>134</v>
      </c>
      <c r="H104" s="63" t="s">
        <v>108</v>
      </c>
      <c r="I104" s="64"/>
      <c r="J104" s="65">
        <f aca="true" t="shared" si="8" ref="J104:L105">J105</f>
        <v>2000</v>
      </c>
      <c r="K104" s="65">
        <f t="shared" si="8"/>
        <v>0</v>
      </c>
      <c r="L104" s="65">
        <f t="shared" si="8"/>
        <v>2000</v>
      </c>
    </row>
    <row r="105" spans="1:12" ht="93" customHeight="1">
      <c r="A105" s="5"/>
      <c r="B105" s="175" t="s">
        <v>18</v>
      </c>
      <c r="C105" s="175"/>
      <c r="D105" s="175"/>
      <c r="E105" s="175"/>
      <c r="F105" s="176"/>
      <c r="G105" s="66" t="s">
        <v>254</v>
      </c>
      <c r="H105" s="67" t="s">
        <v>110</v>
      </c>
      <c r="I105" s="68" t="s">
        <v>0</v>
      </c>
      <c r="J105" s="69">
        <f t="shared" si="8"/>
        <v>2000</v>
      </c>
      <c r="K105" s="69">
        <f t="shared" si="8"/>
        <v>0</v>
      </c>
      <c r="L105" s="69">
        <f t="shared" si="8"/>
        <v>2000</v>
      </c>
    </row>
    <row r="106" spans="1:12" ht="38.25">
      <c r="A106" s="5"/>
      <c r="B106" s="179">
        <v>800</v>
      </c>
      <c r="C106" s="179"/>
      <c r="D106" s="179"/>
      <c r="E106" s="179"/>
      <c r="F106" s="180"/>
      <c r="G106" s="66" t="s">
        <v>2</v>
      </c>
      <c r="H106" s="71" t="s">
        <v>0</v>
      </c>
      <c r="I106" s="68">
        <v>200</v>
      </c>
      <c r="J106" s="69">
        <v>2000</v>
      </c>
      <c r="K106" s="69"/>
      <c r="L106" s="69">
        <f>J106+K106</f>
        <v>2000</v>
      </c>
    </row>
    <row r="107" spans="1:12" ht="38.25">
      <c r="A107" s="5"/>
      <c r="B107" s="17"/>
      <c r="C107" s="17"/>
      <c r="D107" s="17"/>
      <c r="E107" s="17"/>
      <c r="F107" s="18"/>
      <c r="G107" s="59" t="s">
        <v>255</v>
      </c>
      <c r="H107" s="60" t="s">
        <v>204</v>
      </c>
      <c r="I107" s="68"/>
      <c r="J107" s="62">
        <f>J109</f>
        <v>58096</v>
      </c>
      <c r="K107" s="62">
        <f>K108</f>
        <v>0</v>
      </c>
      <c r="L107" s="62">
        <f aca="true" t="shared" si="9" ref="L107:L112">J107+K107</f>
        <v>58096</v>
      </c>
    </row>
    <row r="108" spans="1:12" ht="51">
      <c r="A108" s="5"/>
      <c r="B108" s="17"/>
      <c r="C108" s="17"/>
      <c r="D108" s="17"/>
      <c r="E108" s="17"/>
      <c r="F108" s="18"/>
      <c r="G108" s="66" t="s">
        <v>256</v>
      </c>
      <c r="H108" s="71" t="s">
        <v>205</v>
      </c>
      <c r="I108" s="68"/>
      <c r="J108" s="69">
        <f>J109</f>
        <v>58096</v>
      </c>
      <c r="K108" s="69">
        <f>K109</f>
        <v>0</v>
      </c>
      <c r="L108" s="69">
        <f t="shared" si="9"/>
        <v>58096</v>
      </c>
    </row>
    <row r="109" spans="1:12" ht="63.75">
      <c r="A109" s="5"/>
      <c r="B109" s="17"/>
      <c r="C109" s="17"/>
      <c r="D109" s="17"/>
      <c r="E109" s="17"/>
      <c r="F109" s="18"/>
      <c r="G109" s="66" t="s">
        <v>201</v>
      </c>
      <c r="H109" s="71" t="s">
        <v>206</v>
      </c>
      <c r="I109" s="68"/>
      <c r="J109" s="69">
        <f>J110+J113</f>
        <v>58096</v>
      </c>
      <c r="K109" s="69">
        <f>K110+K113</f>
        <v>0</v>
      </c>
      <c r="L109" s="69">
        <f t="shared" si="9"/>
        <v>58096</v>
      </c>
    </row>
    <row r="110" spans="1:12" ht="51">
      <c r="A110" s="5"/>
      <c r="B110" s="17"/>
      <c r="C110" s="17"/>
      <c r="D110" s="17"/>
      <c r="E110" s="17"/>
      <c r="F110" s="18"/>
      <c r="G110" s="66" t="s">
        <v>257</v>
      </c>
      <c r="H110" s="71" t="s">
        <v>207</v>
      </c>
      <c r="I110" s="68"/>
      <c r="J110" s="69">
        <f>J111+J112</f>
        <v>2905</v>
      </c>
      <c r="K110" s="69">
        <f>K111+K112</f>
        <v>0</v>
      </c>
      <c r="L110" s="69">
        <f>L111+L112</f>
        <v>2905</v>
      </c>
    </row>
    <row r="111" spans="1:12" ht="15.75">
      <c r="A111" s="5"/>
      <c r="B111" s="17"/>
      <c r="C111" s="17"/>
      <c r="D111" s="17"/>
      <c r="E111" s="17"/>
      <c r="F111" s="18"/>
      <c r="G111" s="66" t="s">
        <v>5</v>
      </c>
      <c r="H111" s="71"/>
      <c r="I111" s="68">
        <v>500</v>
      </c>
      <c r="J111" s="69">
        <v>2905</v>
      </c>
      <c r="K111" s="69">
        <v>0</v>
      </c>
      <c r="L111" s="69">
        <f t="shared" si="9"/>
        <v>2905</v>
      </c>
    </row>
    <row r="112" spans="1:12" ht="25.5">
      <c r="A112" s="5"/>
      <c r="B112" s="17"/>
      <c r="C112" s="17"/>
      <c r="D112" s="17"/>
      <c r="E112" s="17"/>
      <c r="F112" s="18"/>
      <c r="G112" s="66" t="s">
        <v>202</v>
      </c>
      <c r="H112" s="71"/>
      <c r="I112" s="68">
        <v>800</v>
      </c>
      <c r="J112" s="69">
        <v>0</v>
      </c>
      <c r="K112" s="69">
        <v>0</v>
      </c>
      <c r="L112" s="69">
        <f t="shared" si="9"/>
        <v>0</v>
      </c>
    </row>
    <row r="113" spans="1:12" ht="102">
      <c r="A113" s="5"/>
      <c r="B113" s="17"/>
      <c r="C113" s="17"/>
      <c r="D113" s="17"/>
      <c r="E113" s="17"/>
      <c r="F113" s="18"/>
      <c r="G113" s="66" t="s">
        <v>203</v>
      </c>
      <c r="H113" s="71" t="s">
        <v>208</v>
      </c>
      <c r="I113" s="68"/>
      <c r="J113" s="69">
        <f>J114+J115</f>
        <v>55191</v>
      </c>
      <c r="K113" s="69">
        <f>K114+K115</f>
        <v>0</v>
      </c>
      <c r="L113" s="69">
        <f>L114+L115</f>
        <v>55191</v>
      </c>
    </row>
    <row r="114" spans="1:12" ht="15.75">
      <c r="A114" s="5"/>
      <c r="B114" s="17"/>
      <c r="C114" s="17"/>
      <c r="D114" s="17"/>
      <c r="E114" s="17"/>
      <c r="F114" s="18"/>
      <c r="G114" s="66" t="s">
        <v>5</v>
      </c>
      <c r="H114" s="71"/>
      <c r="I114" s="68">
        <v>500</v>
      </c>
      <c r="J114" s="69">
        <v>55191</v>
      </c>
      <c r="K114" s="69">
        <v>0</v>
      </c>
      <c r="L114" s="69">
        <f>J114+K114</f>
        <v>55191</v>
      </c>
    </row>
    <row r="115" spans="1:12" ht="25.5">
      <c r="A115" s="5"/>
      <c r="B115" s="17"/>
      <c r="C115" s="17"/>
      <c r="D115" s="17"/>
      <c r="E115" s="17"/>
      <c r="F115" s="18"/>
      <c r="G115" s="66" t="s">
        <v>202</v>
      </c>
      <c r="H115" s="71"/>
      <c r="I115" s="68">
        <v>800</v>
      </c>
      <c r="J115" s="69">
        <v>0</v>
      </c>
      <c r="K115" s="69">
        <v>0</v>
      </c>
      <c r="L115" s="69">
        <f>J115+K115</f>
        <v>0</v>
      </c>
    </row>
    <row r="116" spans="1:12" ht="51">
      <c r="A116" s="5"/>
      <c r="B116" s="17"/>
      <c r="C116" s="17"/>
      <c r="D116" s="17"/>
      <c r="E116" s="17"/>
      <c r="F116" s="18"/>
      <c r="G116" s="59" t="s">
        <v>258</v>
      </c>
      <c r="H116" s="60" t="s">
        <v>111</v>
      </c>
      <c r="I116" s="68"/>
      <c r="J116" s="48">
        <f>J117+J122+J129</f>
        <v>1291781</v>
      </c>
      <c r="K116" s="62">
        <f>K117+K122+K129</f>
        <v>-50000</v>
      </c>
      <c r="L116" s="48">
        <f>L117+L122+L129</f>
        <v>1241781</v>
      </c>
    </row>
    <row r="117" spans="1:12" ht="66" customHeight="1">
      <c r="A117" s="5"/>
      <c r="B117" s="17"/>
      <c r="C117" s="17"/>
      <c r="D117" s="17"/>
      <c r="E117" s="17"/>
      <c r="F117" s="18"/>
      <c r="G117" s="52" t="s">
        <v>259</v>
      </c>
      <c r="H117" s="63" t="s">
        <v>112</v>
      </c>
      <c r="I117" s="68"/>
      <c r="J117" s="65">
        <f>J119</f>
        <v>101816</v>
      </c>
      <c r="K117" s="65">
        <f>K119</f>
        <v>-50000</v>
      </c>
      <c r="L117" s="65">
        <f>L119</f>
        <v>51816</v>
      </c>
    </row>
    <row r="118" spans="1:12" ht="72.75" customHeight="1">
      <c r="A118" s="5"/>
      <c r="B118" s="17"/>
      <c r="C118" s="17"/>
      <c r="D118" s="17"/>
      <c r="E118" s="17"/>
      <c r="F118" s="18"/>
      <c r="G118" s="49" t="s">
        <v>135</v>
      </c>
      <c r="H118" s="63" t="s">
        <v>113</v>
      </c>
      <c r="I118" s="68"/>
      <c r="J118" s="65">
        <f>J119</f>
        <v>101816</v>
      </c>
      <c r="K118" s="65">
        <f>K119</f>
        <v>-50000</v>
      </c>
      <c r="L118" s="65">
        <f>L119</f>
        <v>51816</v>
      </c>
    </row>
    <row r="119" spans="1:12" ht="79.5" customHeight="1">
      <c r="A119" s="5"/>
      <c r="B119" s="17"/>
      <c r="C119" s="17"/>
      <c r="D119" s="17"/>
      <c r="E119" s="17"/>
      <c r="F119" s="18"/>
      <c r="G119" s="56" t="s">
        <v>260</v>
      </c>
      <c r="H119" s="67" t="s">
        <v>114</v>
      </c>
      <c r="I119" s="68"/>
      <c r="J119" s="69">
        <f>J120+J121</f>
        <v>101816</v>
      </c>
      <c r="K119" s="69">
        <f>K120+K121</f>
        <v>-50000</v>
      </c>
      <c r="L119" s="69">
        <f>L120+L121</f>
        <v>51816</v>
      </c>
    </row>
    <row r="120" spans="1:12" ht="38.25">
      <c r="A120" s="5"/>
      <c r="B120" s="17"/>
      <c r="C120" s="17"/>
      <c r="D120" s="17"/>
      <c r="E120" s="17"/>
      <c r="F120" s="18"/>
      <c r="G120" s="66" t="s">
        <v>2</v>
      </c>
      <c r="H120" s="71"/>
      <c r="I120" s="68">
        <v>200</v>
      </c>
      <c r="J120" s="69">
        <v>80000</v>
      </c>
      <c r="K120" s="69">
        <v>-50000</v>
      </c>
      <c r="L120" s="69">
        <f>J120+K120</f>
        <v>30000</v>
      </c>
    </row>
    <row r="121" spans="1:12" ht="25.5">
      <c r="A121" s="5"/>
      <c r="B121" s="17"/>
      <c r="C121" s="17"/>
      <c r="D121" s="17"/>
      <c r="E121" s="17"/>
      <c r="F121" s="18"/>
      <c r="G121" s="66" t="s">
        <v>1</v>
      </c>
      <c r="H121" s="71"/>
      <c r="I121" s="68">
        <v>800</v>
      </c>
      <c r="J121" s="69">
        <v>21816</v>
      </c>
      <c r="K121" s="69">
        <v>0</v>
      </c>
      <c r="L121" s="69">
        <f>J121+K121</f>
        <v>21816</v>
      </c>
    </row>
    <row r="122" spans="1:12" ht="84.75" customHeight="1">
      <c r="A122" s="5"/>
      <c r="B122" s="17"/>
      <c r="C122" s="17"/>
      <c r="D122" s="17"/>
      <c r="E122" s="17"/>
      <c r="F122" s="18"/>
      <c r="G122" s="52" t="s">
        <v>261</v>
      </c>
      <c r="H122" s="63" t="s">
        <v>115</v>
      </c>
      <c r="I122" s="68"/>
      <c r="J122" s="65">
        <f>J123</f>
        <v>177965</v>
      </c>
      <c r="K122" s="69">
        <f>K123</f>
        <v>0</v>
      </c>
      <c r="L122" s="65">
        <f>L123</f>
        <v>177965</v>
      </c>
    </row>
    <row r="123" spans="1:12" ht="55.5" customHeight="1">
      <c r="A123" s="5"/>
      <c r="B123" s="17"/>
      <c r="C123" s="17"/>
      <c r="D123" s="17"/>
      <c r="E123" s="17"/>
      <c r="F123" s="18"/>
      <c r="G123" s="49" t="s">
        <v>136</v>
      </c>
      <c r="H123" s="63" t="s">
        <v>116</v>
      </c>
      <c r="I123" s="68"/>
      <c r="J123" s="65">
        <f>J124+J125+J126</f>
        <v>177965</v>
      </c>
      <c r="K123" s="69">
        <f>K124+K125+K126</f>
        <v>0</v>
      </c>
      <c r="L123" s="65">
        <f>L124+L125+L126</f>
        <v>177965</v>
      </c>
    </row>
    <row r="124" spans="1:12" ht="76.5">
      <c r="A124" s="5"/>
      <c r="B124" s="17"/>
      <c r="C124" s="17"/>
      <c r="D124" s="17"/>
      <c r="E124" s="17"/>
      <c r="F124" s="18"/>
      <c r="G124" s="56" t="s">
        <v>262</v>
      </c>
      <c r="H124" s="67" t="s">
        <v>117</v>
      </c>
      <c r="I124" s="68"/>
      <c r="J124" s="69">
        <v>93595</v>
      </c>
      <c r="K124" s="69">
        <v>0</v>
      </c>
      <c r="L124" s="69">
        <f>J124+K124</f>
        <v>93595</v>
      </c>
    </row>
    <row r="125" spans="1:12" ht="63.75">
      <c r="A125" s="5"/>
      <c r="B125" s="17"/>
      <c r="C125" s="17"/>
      <c r="D125" s="17"/>
      <c r="E125" s="17"/>
      <c r="F125" s="18"/>
      <c r="G125" s="56" t="s">
        <v>306</v>
      </c>
      <c r="H125" s="76" t="s">
        <v>307</v>
      </c>
      <c r="I125" s="68"/>
      <c r="J125" s="69">
        <v>74370</v>
      </c>
      <c r="K125" s="69">
        <v>0</v>
      </c>
      <c r="L125" s="69">
        <f>J125+K125</f>
        <v>74370</v>
      </c>
    </row>
    <row r="126" spans="1:12" ht="63.75">
      <c r="A126" s="5"/>
      <c r="B126" s="17"/>
      <c r="C126" s="17"/>
      <c r="D126" s="17"/>
      <c r="E126" s="17"/>
      <c r="F126" s="18"/>
      <c r="G126" s="56" t="s">
        <v>308</v>
      </c>
      <c r="H126" s="76" t="s">
        <v>309</v>
      </c>
      <c r="I126" s="68"/>
      <c r="J126" s="69">
        <v>10000</v>
      </c>
      <c r="K126" s="69">
        <v>0</v>
      </c>
      <c r="L126" s="69">
        <f>J126+K126</f>
        <v>10000</v>
      </c>
    </row>
    <row r="127" spans="1:12" ht="38.25">
      <c r="A127" s="5"/>
      <c r="B127" s="17"/>
      <c r="C127" s="17"/>
      <c r="D127" s="17"/>
      <c r="E127" s="17"/>
      <c r="F127" s="18"/>
      <c r="G127" s="66" t="s">
        <v>2</v>
      </c>
      <c r="H127" s="71"/>
      <c r="I127" s="68">
        <v>200</v>
      </c>
      <c r="J127" s="69">
        <f>J123</f>
        <v>177965</v>
      </c>
      <c r="K127" s="69">
        <f>K123+K219</f>
        <v>0</v>
      </c>
      <c r="L127" s="69">
        <f>J127+K127</f>
        <v>177965</v>
      </c>
    </row>
    <row r="128" spans="1:12" ht="15.75" hidden="1">
      <c r="A128" s="5"/>
      <c r="B128" s="17"/>
      <c r="C128" s="17"/>
      <c r="D128" s="17"/>
      <c r="E128" s="17"/>
      <c r="F128" s="18"/>
      <c r="G128" s="66" t="s">
        <v>1</v>
      </c>
      <c r="H128" s="71"/>
      <c r="I128" s="68">
        <v>800</v>
      </c>
      <c r="J128" s="69">
        <v>0</v>
      </c>
      <c r="K128" s="69">
        <v>0</v>
      </c>
      <c r="L128" s="69">
        <f>J128+K128</f>
        <v>0</v>
      </c>
    </row>
    <row r="129" spans="1:12" ht="71.25" customHeight="1">
      <c r="A129" s="5"/>
      <c r="B129" s="17"/>
      <c r="C129" s="17"/>
      <c r="D129" s="17"/>
      <c r="E129" s="17"/>
      <c r="F129" s="18"/>
      <c r="G129" s="52" t="s">
        <v>263</v>
      </c>
      <c r="H129" s="78" t="s">
        <v>165</v>
      </c>
      <c r="I129" s="54" t="s">
        <v>0</v>
      </c>
      <c r="J129" s="69">
        <f aca="true" t="shared" si="10" ref="J129:L130">J130</f>
        <v>1012000</v>
      </c>
      <c r="K129" s="55">
        <f t="shared" si="10"/>
        <v>0</v>
      </c>
      <c r="L129" s="69">
        <f t="shared" si="10"/>
        <v>1012000</v>
      </c>
    </row>
    <row r="130" spans="1:12" ht="83.25" customHeight="1">
      <c r="A130" s="5"/>
      <c r="B130" s="17"/>
      <c r="C130" s="17"/>
      <c r="D130" s="17"/>
      <c r="E130" s="17"/>
      <c r="F130" s="18"/>
      <c r="G130" s="52" t="s">
        <v>168</v>
      </c>
      <c r="H130" s="78" t="s">
        <v>166</v>
      </c>
      <c r="I130" s="54"/>
      <c r="J130" s="69">
        <f t="shared" si="10"/>
        <v>1012000</v>
      </c>
      <c r="K130" s="55">
        <f t="shared" si="10"/>
        <v>0</v>
      </c>
      <c r="L130" s="69">
        <f t="shared" si="10"/>
        <v>1012000</v>
      </c>
    </row>
    <row r="131" spans="1:12" ht="85.5" customHeight="1">
      <c r="A131" s="5"/>
      <c r="B131" s="17"/>
      <c r="C131" s="17"/>
      <c r="D131" s="17"/>
      <c r="E131" s="17"/>
      <c r="F131" s="18"/>
      <c r="G131" s="66" t="s">
        <v>264</v>
      </c>
      <c r="H131" s="79" t="s">
        <v>167</v>
      </c>
      <c r="I131" s="54" t="s">
        <v>0</v>
      </c>
      <c r="J131" s="69">
        <f>J132+J133+J134</f>
        <v>1012000</v>
      </c>
      <c r="K131" s="69">
        <f>K132+K133+K134</f>
        <v>0</v>
      </c>
      <c r="L131" s="69">
        <f>L132+L133+L134</f>
        <v>1012000</v>
      </c>
    </row>
    <row r="132" spans="1:12" ht="102">
      <c r="A132" s="5"/>
      <c r="B132" s="17"/>
      <c r="C132" s="17"/>
      <c r="D132" s="17"/>
      <c r="E132" s="17"/>
      <c r="F132" s="18"/>
      <c r="G132" s="56" t="s">
        <v>3</v>
      </c>
      <c r="H132" s="80"/>
      <c r="I132" s="54">
        <v>100</v>
      </c>
      <c r="J132" s="69">
        <v>912000</v>
      </c>
      <c r="K132" s="55">
        <v>0</v>
      </c>
      <c r="L132" s="69">
        <f>J132+K132</f>
        <v>912000</v>
      </c>
    </row>
    <row r="133" spans="1:12" ht="38.25">
      <c r="A133" s="5"/>
      <c r="B133" s="17"/>
      <c r="C133" s="17"/>
      <c r="D133" s="17"/>
      <c r="E133" s="17"/>
      <c r="F133" s="18"/>
      <c r="G133" s="56" t="s">
        <v>2</v>
      </c>
      <c r="H133" s="80"/>
      <c r="I133" s="54">
        <v>200</v>
      </c>
      <c r="J133" s="69">
        <v>100000</v>
      </c>
      <c r="K133" s="55">
        <v>0</v>
      </c>
      <c r="L133" s="69">
        <f>J133+K133</f>
        <v>100000</v>
      </c>
    </row>
    <row r="134" spans="1:12" ht="15.75" hidden="1">
      <c r="A134" s="5"/>
      <c r="B134" s="17"/>
      <c r="C134" s="17"/>
      <c r="D134" s="17"/>
      <c r="E134" s="17"/>
      <c r="F134" s="18"/>
      <c r="G134" s="56" t="s">
        <v>1</v>
      </c>
      <c r="H134" s="80"/>
      <c r="I134" s="54">
        <v>800</v>
      </c>
      <c r="J134" s="69">
        <v>0</v>
      </c>
      <c r="K134" s="55"/>
      <c r="L134" s="69">
        <v>0</v>
      </c>
    </row>
    <row r="135" spans="1:12" ht="95.25" customHeight="1">
      <c r="A135" s="5"/>
      <c r="B135" s="170" t="s">
        <v>17</v>
      </c>
      <c r="C135" s="170"/>
      <c r="D135" s="170"/>
      <c r="E135" s="170"/>
      <c r="F135" s="171"/>
      <c r="G135" s="59" t="s">
        <v>265</v>
      </c>
      <c r="H135" s="60" t="s">
        <v>118</v>
      </c>
      <c r="I135" s="61" t="s">
        <v>0</v>
      </c>
      <c r="J135" s="62">
        <f aca="true" t="shared" si="11" ref="J135:L136">J136</f>
        <v>12052184.7</v>
      </c>
      <c r="K135" s="62">
        <f t="shared" si="11"/>
        <v>350000</v>
      </c>
      <c r="L135" s="62">
        <f t="shared" si="11"/>
        <v>12402184.7</v>
      </c>
    </row>
    <row r="136" spans="1:12" ht="98.25" customHeight="1">
      <c r="A136" s="5"/>
      <c r="B136" s="173" t="s">
        <v>16</v>
      </c>
      <c r="C136" s="173"/>
      <c r="D136" s="173"/>
      <c r="E136" s="173"/>
      <c r="F136" s="174"/>
      <c r="G136" s="52" t="s">
        <v>266</v>
      </c>
      <c r="H136" s="63" t="s">
        <v>119</v>
      </c>
      <c r="I136" s="64" t="s">
        <v>0</v>
      </c>
      <c r="J136" s="65">
        <f t="shared" si="11"/>
        <v>12052184.7</v>
      </c>
      <c r="K136" s="65">
        <f t="shared" si="11"/>
        <v>350000</v>
      </c>
      <c r="L136" s="65">
        <f t="shared" si="11"/>
        <v>12402184.7</v>
      </c>
    </row>
    <row r="137" spans="1:12" ht="75" customHeight="1">
      <c r="A137" s="5"/>
      <c r="B137" s="33"/>
      <c r="C137" s="33"/>
      <c r="D137" s="33"/>
      <c r="E137" s="33"/>
      <c r="F137" s="34"/>
      <c r="G137" s="81" t="s">
        <v>143</v>
      </c>
      <c r="H137" s="63" t="s">
        <v>120</v>
      </c>
      <c r="I137" s="64"/>
      <c r="J137" s="65">
        <f>J138+J145+J147+J141+J143+J149</f>
        <v>12052184.7</v>
      </c>
      <c r="K137" s="65">
        <f>K138+K145+K147+K141+K143+K149</f>
        <v>350000</v>
      </c>
      <c r="L137" s="65">
        <f>L138+L145+L147+L141+L143+L149</f>
        <v>12402184.7</v>
      </c>
    </row>
    <row r="138" spans="1:12" ht="95.25" customHeight="1">
      <c r="A138" s="5"/>
      <c r="B138" s="175" t="s">
        <v>15</v>
      </c>
      <c r="C138" s="175"/>
      <c r="D138" s="175"/>
      <c r="E138" s="175"/>
      <c r="F138" s="176"/>
      <c r="G138" s="66" t="s">
        <v>267</v>
      </c>
      <c r="H138" s="67" t="s">
        <v>121</v>
      </c>
      <c r="I138" s="68" t="s">
        <v>0</v>
      </c>
      <c r="J138" s="69">
        <f>J139+J140</f>
        <v>5125000</v>
      </c>
      <c r="K138" s="69">
        <f>K139+K140</f>
        <v>350000</v>
      </c>
      <c r="L138" s="69">
        <f>L139+L140</f>
        <v>5475000</v>
      </c>
    </row>
    <row r="139" spans="1:12" ht="38.25">
      <c r="A139" s="5"/>
      <c r="B139" s="175">
        <v>200</v>
      </c>
      <c r="C139" s="175"/>
      <c r="D139" s="175"/>
      <c r="E139" s="175"/>
      <c r="F139" s="176"/>
      <c r="G139" s="66" t="s">
        <v>2</v>
      </c>
      <c r="H139" s="71" t="s">
        <v>0</v>
      </c>
      <c r="I139" s="68">
        <v>200</v>
      </c>
      <c r="J139" s="69">
        <v>5125000</v>
      </c>
      <c r="K139" s="69">
        <v>300000</v>
      </c>
      <c r="L139" s="69">
        <f>J139+K139</f>
        <v>5425000</v>
      </c>
    </row>
    <row r="140" spans="1:12" ht="25.5">
      <c r="A140" s="5"/>
      <c r="B140" s="17"/>
      <c r="C140" s="17"/>
      <c r="D140" s="17"/>
      <c r="E140" s="17"/>
      <c r="F140" s="18"/>
      <c r="G140" s="82" t="s">
        <v>1</v>
      </c>
      <c r="H140" s="71"/>
      <c r="I140" s="68">
        <v>800</v>
      </c>
      <c r="J140" s="69">
        <v>0</v>
      </c>
      <c r="K140" s="69">
        <v>50000</v>
      </c>
      <c r="L140" s="69">
        <f>J140+K140</f>
        <v>50000</v>
      </c>
    </row>
    <row r="141" spans="1:12" ht="51">
      <c r="A141" s="5"/>
      <c r="B141" s="17"/>
      <c r="C141" s="17"/>
      <c r="D141" s="17"/>
      <c r="E141" s="17"/>
      <c r="F141" s="18"/>
      <c r="G141" s="66" t="s">
        <v>179</v>
      </c>
      <c r="H141" s="71" t="s">
        <v>164</v>
      </c>
      <c r="I141" s="68"/>
      <c r="J141" s="69">
        <f>J142</f>
        <v>2151542</v>
      </c>
      <c r="K141" s="69">
        <f>K142</f>
        <v>0</v>
      </c>
      <c r="L141" s="69">
        <f>L142</f>
        <v>2151542</v>
      </c>
    </row>
    <row r="142" spans="1:12" ht="38.25">
      <c r="A142" s="5"/>
      <c r="B142" s="17"/>
      <c r="C142" s="17"/>
      <c r="D142" s="17"/>
      <c r="E142" s="17"/>
      <c r="F142" s="18"/>
      <c r="G142" s="66" t="s">
        <v>2</v>
      </c>
      <c r="H142" s="71" t="s">
        <v>0</v>
      </c>
      <c r="I142" s="68">
        <v>200</v>
      </c>
      <c r="J142" s="69">
        <v>2151542</v>
      </c>
      <c r="K142" s="69">
        <v>0</v>
      </c>
      <c r="L142" s="69">
        <f>J142+K142</f>
        <v>2151542</v>
      </c>
    </row>
    <row r="143" spans="1:12" ht="51">
      <c r="A143" s="5"/>
      <c r="B143" s="17"/>
      <c r="C143" s="17"/>
      <c r="D143" s="17"/>
      <c r="E143" s="17"/>
      <c r="F143" s="18"/>
      <c r="G143" s="66" t="s">
        <v>213</v>
      </c>
      <c r="H143" s="71" t="s">
        <v>180</v>
      </c>
      <c r="I143" s="68"/>
      <c r="J143" s="69">
        <f>J144</f>
        <v>1619500</v>
      </c>
      <c r="K143" s="69">
        <f>K144</f>
        <v>0</v>
      </c>
      <c r="L143" s="69">
        <f>L144</f>
        <v>1619500</v>
      </c>
    </row>
    <row r="144" spans="1:12" ht="38.25">
      <c r="A144" s="5"/>
      <c r="B144" s="17"/>
      <c r="C144" s="17"/>
      <c r="D144" s="17"/>
      <c r="E144" s="17"/>
      <c r="F144" s="18"/>
      <c r="G144" s="66" t="s">
        <v>2</v>
      </c>
      <c r="H144" s="71" t="s">
        <v>0</v>
      </c>
      <c r="I144" s="68">
        <v>200</v>
      </c>
      <c r="J144" s="69">
        <v>1619500</v>
      </c>
      <c r="K144" s="69">
        <v>0</v>
      </c>
      <c r="L144" s="69">
        <f>J144+K144</f>
        <v>1619500</v>
      </c>
    </row>
    <row r="145" spans="1:12" ht="93.75" customHeight="1">
      <c r="A145" s="5"/>
      <c r="B145" s="17"/>
      <c r="C145" s="17"/>
      <c r="D145" s="17"/>
      <c r="E145" s="17"/>
      <c r="F145" s="18"/>
      <c r="G145" s="66" t="s">
        <v>268</v>
      </c>
      <c r="H145" s="67" t="s">
        <v>122</v>
      </c>
      <c r="I145" s="68"/>
      <c r="J145" s="69">
        <f>J146</f>
        <v>1591488.7</v>
      </c>
      <c r="K145" s="69">
        <f>K146</f>
        <v>0</v>
      </c>
      <c r="L145" s="69">
        <f>L146</f>
        <v>1591488.7</v>
      </c>
    </row>
    <row r="146" spans="1:12" ht="44.25" customHeight="1">
      <c r="A146" s="5"/>
      <c r="B146" s="17"/>
      <c r="C146" s="17"/>
      <c r="D146" s="17"/>
      <c r="E146" s="17"/>
      <c r="F146" s="18"/>
      <c r="G146" s="66" t="s">
        <v>2</v>
      </c>
      <c r="H146" s="71"/>
      <c r="I146" s="68">
        <v>200</v>
      </c>
      <c r="J146" s="69">
        <v>1591488.7</v>
      </c>
      <c r="K146" s="69">
        <v>0</v>
      </c>
      <c r="L146" s="69">
        <f>J146+K146</f>
        <v>1591488.7</v>
      </c>
    </row>
    <row r="147" spans="1:12" ht="76.5">
      <c r="A147" s="5"/>
      <c r="B147" s="17"/>
      <c r="C147" s="17"/>
      <c r="D147" s="17"/>
      <c r="E147" s="17"/>
      <c r="F147" s="18"/>
      <c r="G147" s="66" t="s">
        <v>269</v>
      </c>
      <c r="H147" s="71" t="s">
        <v>215</v>
      </c>
      <c r="I147" s="68"/>
      <c r="J147" s="69">
        <f>J148</f>
        <v>1322654</v>
      </c>
      <c r="K147" s="69">
        <v>0</v>
      </c>
      <c r="L147" s="69">
        <f>L148</f>
        <v>1322654</v>
      </c>
    </row>
    <row r="148" spans="1:12" ht="38.25">
      <c r="A148" s="5"/>
      <c r="B148" s="17"/>
      <c r="C148" s="17"/>
      <c r="D148" s="17"/>
      <c r="E148" s="17"/>
      <c r="F148" s="18"/>
      <c r="G148" s="66" t="s">
        <v>2</v>
      </c>
      <c r="H148" s="71"/>
      <c r="I148" s="68">
        <v>200</v>
      </c>
      <c r="J148" s="69">
        <v>1322654</v>
      </c>
      <c r="K148" s="69">
        <v>0</v>
      </c>
      <c r="L148" s="69">
        <f>J148+K148</f>
        <v>1322654</v>
      </c>
    </row>
    <row r="149" spans="1:12" ht="89.25">
      <c r="A149" s="5"/>
      <c r="B149" s="17"/>
      <c r="C149" s="17"/>
      <c r="D149" s="17"/>
      <c r="E149" s="17"/>
      <c r="F149" s="18"/>
      <c r="G149" s="66" t="s">
        <v>270</v>
      </c>
      <c r="H149" s="71" t="s">
        <v>271</v>
      </c>
      <c r="I149" s="68"/>
      <c r="J149" s="69">
        <f>J150</f>
        <v>242000</v>
      </c>
      <c r="K149" s="69">
        <f>K150</f>
        <v>0</v>
      </c>
      <c r="L149" s="69">
        <f>L150</f>
        <v>242000</v>
      </c>
    </row>
    <row r="150" spans="1:12" ht="38.25">
      <c r="A150" s="5"/>
      <c r="B150" s="17"/>
      <c r="C150" s="17"/>
      <c r="D150" s="17"/>
      <c r="E150" s="17"/>
      <c r="F150" s="18"/>
      <c r="G150" s="66" t="s">
        <v>2</v>
      </c>
      <c r="H150" s="71"/>
      <c r="I150" s="68">
        <v>200</v>
      </c>
      <c r="J150" s="69">
        <v>242000</v>
      </c>
      <c r="K150" s="69">
        <v>0</v>
      </c>
      <c r="L150" s="69">
        <f>J150+K150</f>
        <v>242000</v>
      </c>
    </row>
    <row r="151" spans="1:12" ht="95.25" customHeight="1">
      <c r="A151" s="5"/>
      <c r="B151" s="17"/>
      <c r="C151" s="17"/>
      <c r="D151" s="17"/>
      <c r="E151" s="17"/>
      <c r="F151" s="18"/>
      <c r="G151" s="59" t="s">
        <v>272</v>
      </c>
      <c r="H151" s="60" t="s">
        <v>181</v>
      </c>
      <c r="I151" s="61"/>
      <c r="J151" s="62">
        <f aca="true" t="shared" si="12" ref="J151:L154">J152</f>
        <v>200000</v>
      </c>
      <c r="K151" s="62">
        <f t="shared" si="12"/>
        <v>70000</v>
      </c>
      <c r="L151" s="62">
        <f t="shared" si="12"/>
        <v>270000</v>
      </c>
    </row>
    <row r="152" spans="1:12" ht="93" customHeight="1">
      <c r="A152" s="5"/>
      <c r="B152" s="17"/>
      <c r="C152" s="17"/>
      <c r="D152" s="17"/>
      <c r="E152" s="17"/>
      <c r="F152" s="18"/>
      <c r="G152" s="66" t="s">
        <v>273</v>
      </c>
      <c r="H152" s="71" t="s">
        <v>182</v>
      </c>
      <c r="I152" s="68"/>
      <c r="J152" s="69">
        <f t="shared" si="12"/>
        <v>200000</v>
      </c>
      <c r="K152" s="69">
        <f t="shared" si="12"/>
        <v>70000</v>
      </c>
      <c r="L152" s="69">
        <f t="shared" si="12"/>
        <v>270000</v>
      </c>
    </row>
    <row r="153" spans="1:12" ht="54" customHeight="1">
      <c r="A153" s="5"/>
      <c r="B153" s="17"/>
      <c r="C153" s="17"/>
      <c r="D153" s="17"/>
      <c r="E153" s="17"/>
      <c r="F153" s="18"/>
      <c r="G153" s="66" t="s">
        <v>183</v>
      </c>
      <c r="H153" s="71" t="s">
        <v>184</v>
      </c>
      <c r="I153" s="68"/>
      <c r="J153" s="69">
        <f t="shared" si="12"/>
        <v>200000</v>
      </c>
      <c r="K153" s="69">
        <f t="shared" si="12"/>
        <v>70000</v>
      </c>
      <c r="L153" s="69">
        <f t="shared" si="12"/>
        <v>270000</v>
      </c>
    </row>
    <row r="154" spans="1:12" ht="95.25" customHeight="1">
      <c r="A154" s="5"/>
      <c r="B154" s="17"/>
      <c r="C154" s="17"/>
      <c r="D154" s="17"/>
      <c r="E154" s="17"/>
      <c r="F154" s="18"/>
      <c r="G154" s="66" t="s">
        <v>274</v>
      </c>
      <c r="H154" s="71" t="s">
        <v>185</v>
      </c>
      <c r="I154" s="68"/>
      <c r="J154" s="69">
        <f t="shared" si="12"/>
        <v>200000</v>
      </c>
      <c r="K154" s="69">
        <f t="shared" si="12"/>
        <v>70000</v>
      </c>
      <c r="L154" s="69">
        <f t="shared" si="12"/>
        <v>270000</v>
      </c>
    </row>
    <row r="155" spans="1:12" ht="38.25">
      <c r="A155" s="5"/>
      <c r="B155" s="17"/>
      <c r="C155" s="17"/>
      <c r="D155" s="17"/>
      <c r="E155" s="17"/>
      <c r="F155" s="18"/>
      <c r="G155" s="66" t="s">
        <v>2</v>
      </c>
      <c r="H155" s="71"/>
      <c r="I155" s="68">
        <v>200</v>
      </c>
      <c r="J155" s="69">
        <v>200000</v>
      </c>
      <c r="K155" s="69">
        <v>70000</v>
      </c>
      <c r="L155" s="69">
        <f>J155+K155</f>
        <v>270000</v>
      </c>
    </row>
    <row r="156" spans="1:12" ht="63.75">
      <c r="A156" s="5"/>
      <c r="B156" s="17"/>
      <c r="C156" s="17"/>
      <c r="D156" s="17"/>
      <c r="E156" s="17"/>
      <c r="F156" s="18"/>
      <c r="G156" s="59" t="s">
        <v>275</v>
      </c>
      <c r="H156" s="60" t="s">
        <v>123</v>
      </c>
      <c r="I156" s="68"/>
      <c r="J156" s="62">
        <f aca="true" t="shared" si="13" ref="J156:L157">J157</f>
        <v>6403300</v>
      </c>
      <c r="K156" s="62">
        <f t="shared" si="13"/>
        <v>-116000</v>
      </c>
      <c r="L156" s="62">
        <f t="shared" si="13"/>
        <v>6287300</v>
      </c>
    </row>
    <row r="157" spans="1:12" ht="63.75">
      <c r="A157" s="5"/>
      <c r="B157" s="17"/>
      <c r="C157" s="17"/>
      <c r="D157" s="17"/>
      <c r="E157" s="17"/>
      <c r="F157" s="18"/>
      <c r="G157" s="52" t="s">
        <v>276</v>
      </c>
      <c r="H157" s="63" t="s">
        <v>171</v>
      </c>
      <c r="I157" s="68"/>
      <c r="J157" s="69">
        <f t="shared" si="13"/>
        <v>6403300</v>
      </c>
      <c r="K157" s="69">
        <f t="shared" si="13"/>
        <v>-116000</v>
      </c>
      <c r="L157" s="69">
        <f t="shared" si="13"/>
        <v>6287300</v>
      </c>
    </row>
    <row r="158" spans="1:12" ht="89.25">
      <c r="A158" s="5"/>
      <c r="B158" s="17"/>
      <c r="C158" s="17"/>
      <c r="D158" s="17"/>
      <c r="E158" s="17"/>
      <c r="F158" s="18"/>
      <c r="G158" s="52" t="s">
        <v>142</v>
      </c>
      <c r="H158" s="63" t="s">
        <v>172</v>
      </c>
      <c r="I158" s="68"/>
      <c r="J158" s="69">
        <f>J159+J161+J164+J168+J170+J172</f>
        <v>6403300</v>
      </c>
      <c r="K158" s="69">
        <f>K159+K161+K164+K168+K170+K172</f>
        <v>-116000</v>
      </c>
      <c r="L158" s="69">
        <f>L159+L161+L164+L168+L170+L172</f>
        <v>6287300</v>
      </c>
    </row>
    <row r="159" spans="1:12" ht="95.25" customHeight="1">
      <c r="A159" s="5"/>
      <c r="B159" s="17"/>
      <c r="C159" s="17"/>
      <c r="D159" s="17"/>
      <c r="E159" s="17"/>
      <c r="F159" s="18"/>
      <c r="G159" s="66" t="s">
        <v>277</v>
      </c>
      <c r="H159" s="67" t="s">
        <v>173</v>
      </c>
      <c r="I159" s="68"/>
      <c r="J159" s="69">
        <f>J160</f>
        <v>2400000</v>
      </c>
      <c r="K159" s="69">
        <f>K160</f>
        <v>100000</v>
      </c>
      <c r="L159" s="69">
        <f>L160</f>
        <v>2500000</v>
      </c>
    </row>
    <row r="160" spans="1:12" ht="38.25">
      <c r="A160" s="5"/>
      <c r="B160" s="17"/>
      <c r="C160" s="17"/>
      <c r="D160" s="17"/>
      <c r="E160" s="17"/>
      <c r="F160" s="18"/>
      <c r="G160" s="66" t="s">
        <v>2</v>
      </c>
      <c r="H160" s="71"/>
      <c r="I160" s="68">
        <v>200</v>
      </c>
      <c r="J160" s="69">
        <v>2400000</v>
      </c>
      <c r="K160" s="69">
        <v>100000</v>
      </c>
      <c r="L160" s="69">
        <f>J160+K160</f>
        <v>2500000</v>
      </c>
    </row>
    <row r="161" spans="1:12" ht="93" customHeight="1">
      <c r="A161" s="5"/>
      <c r="B161" s="17"/>
      <c r="C161" s="17"/>
      <c r="D161" s="17"/>
      <c r="E161" s="17"/>
      <c r="F161" s="18"/>
      <c r="G161" s="66" t="s">
        <v>278</v>
      </c>
      <c r="H161" s="76" t="s">
        <v>174</v>
      </c>
      <c r="I161" s="68"/>
      <c r="J161" s="69">
        <f>J162+J163</f>
        <v>400000</v>
      </c>
      <c r="K161" s="69">
        <f>K162+K163</f>
        <v>-30000</v>
      </c>
      <c r="L161" s="69">
        <f>L162+L163</f>
        <v>370000</v>
      </c>
    </row>
    <row r="162" spans="1:12" ht="38.25">
      <c r="A162" s="5"/>
      <c r="B162" s="17"/>
      <c r="C162" s="17"/>
      <c r="D162" s="17"/>
      <c r="E162" s="17"/>
      <c r="F162" s="18"/>
      <c r="G162" s="66" t="s">
        <v>2</v>
      </c>
      <c r="H162" s="71"/>
      <c r="I162" s="68">
        <v>200</v>
      </c>
      <c r="J162" s="69">
        <v>200000</v>
      </c>
      <c r="K162" s="69">
        <v>-30000</v>
      </c>
      <c r="L162" s="69">
        <f>J162+K162</f>
        <v>170000</v>
      </c>
    </row>
    <row r="163" spans="1:12" ht="51">
      <c r="A163" s="5"/>
      <c r="B163" s="17"/>
      <c r="C163" s="17"/>
      <c r="D163" s="17"/>
      <c r="E163" s="17"/>
      <c r="F163" s="18"/>
      <c r="G163" s="66" t="s">
        <v>14</v>
      </c>
      <c r="H163" s="71"/>
      <c r="I163" s="68">
        <v>400</v>
      </c>
      <c r="J163" s="69">
        <v>200000</v>
      </c>
      <c r="K163" s="69">
        <v>0</v>
      </c>
      <c r="L163" s="69">
        <f>J163+K163</f>
        <v>200000</v>
      </c>
    </row>
    <row r="164" spans="1:12" ht="110.25" customHeight="1">
      <c r="A164" s="5"/>
      <c r="B164" s="17"/>
      <c r="C164" s="17"/>
      <c r="D164" s="17"/>
      <c r="E164" s="17"/>
      <c r="F164" s="18"/>
      <c r="G164" s="66" t="s">
        <v>279</v>
      </c>
      <c r="H164" s="76" t="s">
        <v>175</v>
      </c>
      <c r="I164" s="68"/>
      <c r="J164" s="69">
        <f>J165+J167+J166</f>
        <v>2013300</v>
      </c>
      <c r="K164" s="69">
        <f>K165+K167+K166</f>
        <v>-186000</v>
      </c>
      <c r="L164" s="69">
        <f>L165+L167+L166</f>
        <v>1827300</v>
      </c>
    </row>
    <row r="165" spans="1:12" ht="38.25">
      <c r="A165" s="5"/>
      <c r="B165" s="17"/>
      <c r="C165" s="17"/>
      <c r="D165" s="17"/>
      <c r="E165" s="17"/>
      <c r="F165" s="18"/>
      <c r="G165" s="66" t="s">
        <v>2</v>
      </c>
      <c r="H165" s="71"/>
      <c r="I165" s="68">
        <v>200</v>
      </c>
      <c r="J165" s="69">
        <v>1268300</v>
      </c>
      <c r="K165" s="69">
        <v>-186000</v>
      </c>
      <c r="L165" s="69">
        <f>J165+K165</f>
        <v>1082300</v>
      </c>
    </row>
    <row r="166" spans="1:12" ht="51">
      <c r="A166" s="5"/>
      <c r="B166" s="17"/>
      <c r="C166" s="17"/>
      <c r="D166" s="17"/>
      <c r="E166" s="17"/>
      <c r="F166" s="18"/>
      <c r="G166" s="82" t="s">
        <v>14</v>
      </c>
      <c r="H166" s="71"/>
      <c r="I166" s="68">
        <v>400</v>
      </c>
      <c r="J166" s="69">
        <v>735000</v>
      </c>
      <c r="K166" s="69">
        <v>0</v>
      </c>
      <c r="L166" s="69">
        <f>J166+K166</f>
        <v>735000</v>
      </c>
    </row>
    <row r="167" spans="1:12" ht="15.75">
      <c r="A167" s="5"/>
      <c r="B167" s="17"/>
      <c r="C167" s="17"/>
      <c r="D167" s="17"/>
      <c r="E167" s="17"/>
      <c r="F167" s="18"/>
      <c r="G167" s="82" t="s">
        <v>1</v>
      </c>
      <c r="H167" s="71"/>
      <c r="I167" s="68">
        <v>800</v>
      </c>
      <c r="J167" s="69">
        <v>10000</v>
      </c>
      <c r="K167" s="69">
        <v>0</v>
      </c>
      <c r="L167" s="69">
        <f>J167+K167</f>
        <v>10000</v>
      </c>
    </row>
    <row r="168" spans="1:12" ht="83.25" customHeight="1">
      <c r="A168" s="5"/>
      <c r="B168" s="17"/>
      <c r="C168" s="17"/>
      <c r="D168" s="17"/>
      <c r="E168" s="17"/>
      <c r="F168" s="18"/>
      <c r="G168" s="83" t="s">
        <v>280</v>
      </c>
      <c r="H168" s="84" t="s">
        <v>217</v>
      </c>
      <c r="I168" s="68"/>
      <c r="J168" s="69">
        <f>J169</f>
        <v>1590000</v>
      </c>
      <c r="K168" s="69">
        <f>K169</f>
        <v>0</v>
      </c>
      <c r="L168" s="69">
        <f>L169</f>
        <v>1590000</v>
      </c>
    </row>
    <row r="169" spans="1:12" ht="38.25">
      <c r="A169" s="5"/>
      <c r="B169" s="17"/>
      <c r="C169" s="17"/>
      <c r="D169" s="17"/>
      <c r="E169" s="17"/>
      <c r="F169" s="18"/>
      <c r="G169" s="85" t="s">
        <v>2</v>
      </c>
      <c r="H169" s="71"/>
      <c r="I169" s="68">
        <v>200</v>
      </c>
      <c r="J169" s="69">
        <v>1590000</v>
      </c>
      <c r="K169" s="69">
        <v>0</v>
      </c>
      <c r="L169" s="69">
        <f>J169+K169</f>
        <v>1590000</v>
      </c>
    </row>
    <row r="170" spans="1:12" ht="38.25" hidden="1">
      <c r="A170" s="5"/>
      <c r="B170" s="17"/>
      <c r="C170" s="17"/>
      <c r="D170" s="17"/>
      <c r="E170" s="17"/>
      <c r="F170" s="18"/>
      <c r="G170" s="83" t="s">
        <v>210</v>
      </c>
      <c r="H170" s="84" t="s">
        <v>209</v>
      </c>
      <c r="I170" s="68"/>
      <c r="J170" s="69">
        <f>J171</f>
        <v>0</v>
      </c>
      <c r="K170" s="69">
        <f>K171</f>
        <v>0</v>
      </c>
      <c r="L170" s="69">
        <f>J170+K170</f>
        <v>0</v>
      </c>
    </row>
    <row r="171" spans="1:12" ht="38.25" hidden="1">
      <c r="A171" s="5"/>
      <c r="B171" s="17"/>
      <c r="C171" s="17"/>
      <c r="D171" s="17"/>
      <c r="E171" s="17"/>
      <c r="F171" s="18"/>
      <c r="G171" s="85" t="s">
        <v>2</v>
      </c>
      <c r="H171" s="71"/>
      <c r="I171" s="68">
        <v>200</v>
      </c>
      <c r="J171" s="69">
        <v>0</v>
      </c>
      <c r="K171" s="69">
        <v>0</v>
      </c>
      <c r="L171" s="69">
        <f>J171+K171</f>
        <v>0</v>
      </c>
    </row>
    <row r="172" spans="1:12" ht="76.5" hidden="1">
      <c r="A172" s="5"/>
      <c r="B172" s="17"/>
      <c r="C172" s="17"/>
      <c r="D172" s="17"/>
      <c r="E172" s="17"/>
      <c r="F172" s="18"/>
      <c r="G172" s="85" t="s">
        <v>218</v>
      </c>
      <c r="H172" s="71" t="s">
        <v>217</v>
      </c>
      <c r="I172" s="68"/>
      <c r="J172" s="69">
        <f>+J173</f>
        <v>0</v>
      </c>
      <c r="K172" s="69">
        <f>+K173</f>
        <v>0</v>
      </c>
      <c r="L172" s="69">
        <f>J172+K172</f>
        <v>0</v>
      </c>
    </row>
    <row r="173" spans="1:12" ht="38.25" hidden="1">
      <c r="A173" s="5"/>
      <c r="B173" s="17"/>
      <c r="C173" s="17"/>
      <c r="D173" s="17"/>
      <c r="E173" s="17"/>
      <c r="F173" s="18"/>
      <c r="G173" s="85" t="s">
        <v>2</v>
      </c>
      <c r="H173" s="71"/>
      <c r="I173" s="68">
        <v>200</v>
      </c>
      <c r="J173" s="69">
        <v>0</v>
      </c>
      <c r="K173" s="69">
        <v>0</v>
      </c>
      <c r="L173" s="69">
        <f>J173+K173</f>
        <v>0</v>
      </c>
    </row>
    <row r="174" spans="1:12" ht="15.75">
      <c r="A174" s="5"/>
      <c r="B174" s="170" t="s">
        <v>13</v>
      </c>
      <c r="C174" s="170"/>
      <c r="D174" s="170"/>
      <c r="E174" s="170"/>
      <c r="F174" s="171"/>
      <c r="G174" s="59" t="s">
        <v>12</v>
      </c>
      <c r="H174" s="60" t="s">
        <v>137</v>
      </c>
      <c r="I174" s="61" t="s">
        <v>0</v>
      </c>
      <c r="J174" s="62">
        <f>J175</f>
        <v>6148919</v>
      </c>
      <c r="K174" s="62">
        <f>K175</f>
        <v>0</v>
      </c>
      <c r="L174" s="62">
        <f>L175</f>
        <v>6148919</v>
      </c>
    </row>
    <row r="175" spans="1:12" ht="15.75">
      <c r="A175" s="5"/>
      <c r="B175" s="173" t="s">
        <v>13</v>
      </c>
      <c r="C175" s="173"/>
      <c r="D175" s="173"/>
      <c r="E175" s="173"/>
      <c r="F175" s="174"/>
      <c r="G175" s="52" t="s">
        <v>12</v>
      </c>
      <c r="H175" s="63" t="s">
        <v>137</v>
      </c>
      <c r="I175" s="64" t="s">
        <v>0</v>
      </c>
      <c r="J175" s="65">
        <f>J176+J178+J186+J188+J191+J184+J182</f>
        <v>6148919</v>
      </c>
      <c r="K175" s="65">
        <f>K176+K178+K186+K188+K191+K184+K182</f>
        <v>0</v>
      </c>
      <c r="L175" s="65">
        <f>L176+L178+L186+L188+L191+L184+L182</f>
        <v>6148919</v>
      </c>
    </row>
    <row r="176" spans="1:12" ht="25.5">
      <c r="A176" s="5"/>
      <c r="B176" s="175" t="s">
        <v>11</v>
      </c>
      <c r="C176" s="175"/>
      <c r="D176" s="175"/>
      <c r="E176" s="175"/>
      <c r="F176" s="176"/>
      <c r="G176" s="66" t="s">
        <v>57</v>
      </c>
      <c r="H176" s="71" t="s">
        <v>138</v>
      </c>
      <c r="I176" s="68" t="s">
        <v>0</v>
      </c>
      <c r="J176" s="69">
        <f>J177</f>
        <v>963000</v>
      </c>
      <c r="K176" s="69">
        <f>K177</f>
        <v>0</v>
      </c>
      <c r="L176" s="69">
        <f>L177</f>
        <v>963000</v>
      </c>
    </row>
    <row r="177" spans="1:12" ht="102">
      <c r="A177" s="5"/>
      <c r="B177" s="179">
        <v>500</v>
      </c>
      <c r="C177" s="179"/>
      <c r="D177" s="179"/>
      <c r="E177" s="179"/>
      <c r="F177" s="180"/>
      <c r="G177" s="66" t="s">
        <v>3</v>
      </c>
      <c r="H177" s="71" t="s">
        <v>0</v>
      </c>
      <c r="I177" s="68">
        <v>100</v>
      </c>
      <c r="J177" s="69">
        <v>963000</v>
      </c>
      <c r="K177" s="69">
        <v>0</v>
      </c>
      <c r="L177" s="69">
        <f>J177+K177</f>
        <v>963000</v>
      </c>
    </row>
    <row r="178" spans="1:12" ht="22.5" customHeight="1">
      <c r="A178" s="5"/>
      <c r="B178" s="177" t="s">
        <v>10</v>
      </c>
      <c r="C178" s="177"/>
      <c r="D178" s="177"/>
      <c r="E178" s="177"/>
      <c r="F178" s="178"/>
      <c r="G178" s="66" t="s">
        <v>6</v>
      </c>
      <c r="H178" s="71" t="s">
        <v>139</v>
      </c>
      <c r="I178" s="68" t="s">
        <v>0</v>
      </c>
      <c r="J178" s="69">
        <f>J179+J180+J181</f>
        <v>4816434</v>
      </c>
      <c r="K178" s="69">
        <f>K179+K180+K181</f>
        <v>0</v>
      </c>
      <c r="L178" s="69">
        <f>L179+L180+L181</f>
        <v>4816434</v>
      </c>
    </row>
    <row r="179" spans="1:12" ht="102">
      <c r="A179" s="5"/>
      <c r="B179" s="175">
        <v>100</v>
      </c>
      <c r="C179" s="175"/>
      <c r="D179" s="175"/>
      <c r="E179" s="175"/>
      <c r="F179" s="176"/>
      <c r="G179" s="66" t="s">
        <v>3</v>
      </c>
      <c r="H179" s="71" t="s">
        <v>0</v>
      </c>
      <c r="I179" s="68">
        <v>100</v>
      </c>
      <c r="J179" s="69">
        <v>4070000</v>
      </c>
      <c r="K179" s="69">
        <v>0</v>
      </c>
      <c r="L179" s="69">
        <f>J179+K179</f>
        <v>4070000</v>
      </c>
    </row>
    <row r="180" spans="1:12" ht="38.25">
      <c r="A180" s="5"/>
      <c r="B180" s="175">
        <v>200</v>
      </c>
      <c r="C180" s="175"/>
      <c r="D180" s="175"/>
      <c r="E180" s="175"/>
      <c r="F180" s="176"/>
      <c r="G180" s="66" t="s">
        <v>2</v>
      </c>
      <c r="H180" s="71" t="s">
        <v>0</v>
      </c>
      <c r="I180" s="68">
        <v>200</v>
      </c>
      <c r="J180" s="69">
        <v>734434</v>
      </c>
      <c r="K180" s="69">
        <v>0</v>
      </c>
      <c r="L180" s="69">
        <f>J180+K180</f>
        <v>734434</v>
      </c>
    </row>
    <row r="181" spans="1:12" ht="15.75">
      <c r="A181" s="5"/>
      <c r="B181" s="13"/>
      <c r="C181" s="13"/>
      <c r="D181" s="13"/>
      <c r="E181" s="13"/>
      <c r="F181" s="14"/>
      <c r="G181" s="66" t="s">
        <v>1</v>
      </c>
      <c r="H181" s="71"/>
      <c r="I181" s="68">
        <v>800</v>
      </c>
      <c r="J181" s="69">
        <v>12000</v>
      </c>
      <c r="K181" s="69">
        <v>0</v>
      </c>
      <c r="L181" s="69">
        <f>J181+K181</f>
        <v>12000</v>
      </c>
    </row>
    <row r="182" spans="1:12" ht="76.5">
      <c r="A182" s="5"/>
      <c r="B182" s="13"/>
      <c r="C182" s="13"/>
      <c r="D182" s="13"/>
      <c r="E182" s="13"/>
      <c r="F182" s="14"/>
      <c r="G182" s="66" t="s">
        <v>71</v>
      </c>
      <c r="H182" s="71" t="s">
        <v>140</v>
      </c>
      <c r="I182" s="68"/>
      <c r="J182" s="69">
        <f>J183</f>
        <v>75566</v>
      </c>
      <c r="K182" s="69">
        <f>K183</f>
        <v>0</v>
      </c>
      <c r="L182" s="69">
        <f>L183</f>
        <v>75566</v>
      </c>
    </row>
    <row r="183" spans="1:12" ht="15.75">
      <c r="A183" s="5"/>
      <c r="B183" s="13"/>
      <c r="C183" s="13"/>
      <c r="D183" s="13"/>
      <c r="E183" s="13"/>
      <c r="F183" s="14"/>
      <c r="G183" s="66" t="s">
        <v>5</v>
      </c>
      <c r="H183" s="71"/>
      <c r="I183" s="68">
        <v>500</v>
      </c>
      <c r="J183" s="69">
        <v>75566</v>
      </c>
      <c r="K183" s="69"/>
      <c r="L183" s="69">
        <f>J183+K183</f>
        <v>75566</v>
      </c>
    </row>
    <row r="184" spans="1:12" ht="25.5" hidden="1">
      <c r="A184" s="5"/>
      <c r="B184" s="17"/>
      <c r="C184" s="17"/>
      <c r="D184" s="17"/>
      <c r="E184" s="17"/>
      <c r="F184" s="18"/>
      <c r="G184" s="66" t="s">
        <v>70</v>
      </c>
      <c r="H184" s="71" t="s">
        <v>176</v>
      </c>
      <c r="I184" s="68"/>
      <c r="J184" s="69">
        <f>J185</f>
        <v>0</v>
      </c>
      <c r="K184" s="69"/>
      <c r="L184" s="69">
        <f>L185</f>
        <v>0</v>
      </c>
    </row>
    <row r="185" spans="1:12" ht="15.75" hidden="1">
      <c r="A185" s="5"/>
      <c r="B185" s="17"/>
      <c r="C185" s="17"/>
      <c r="D185" s="17"/>
      <c r="E185" s="17"/>
      <c r="F185" s="18"/>
      <c r="G185" s="66" t="s">
        <v>1</v>
      </c>
      <c r="H185" s="71"/>
      <c r="I185" s="68">
        <v>800</v>
      </c>
      <c r="J185" s="69">
        <v>0</v>
      </c>
      <c r="K185" s="69"/>
      <c r="L185" s="69">
        <v>0</v>
      </c>
    </row>
    <row r="186" spans="1:12" ht="38.25" hidden="1">
      <c r="A186" s="5"/>
      <c r="B186" s="177" t="s">
        <v>9</v>
      </c>
      <c r="C186" s="177"/>
      <c r="D186" s="177"/>
      <c r="E186" s="177"/>
      <c r="F186" s="178"/>
      <c r="G186" s="66" t="s">
        <v>58</v>
      </c>
      <c r="H186" s="71" t="s">
        <v>177</v>
      </c>
      <c r="I186" s="68" t="s">
        <v>0</v>
      </c>
      <c r="J186" s="69">
        <f>J187</f>
        <v>0</v>
      </c>
      <c r="K186" s="69"/>
      <c r="L186" s="69">
        <f>L187</f>
        <v>0</v>
      </c>
    </row>
    <row r="187" spans="1:12" ht="15.75" hidden="1">
      <c r="A187" s="5"/>
      <c r="B187" s="175">
        <v>100</v>
      </c>
      <c r="C187" s="175"/>
      <c r="D187" s="175"/>
      <c r="E187" s="175"/>
      <c r="F187" s="176"/>
      <c r="G187" s="66" t="s">
        <v>1</v>
      </c>
      <c r="H187" s="71" t="s">
        <v>0</v>
      </c>
      <c r="I187" s="68">
        <v>800</v>
      </c>
      <c r="J187" s="69">
        <v>0</v>
      </c>
      <c r="K187" s="69"/>
      <c r="L187" s="69">
        <v>0</v>
      </c>
    </row>
    <row r="188" spans="1:12" ht="25.5">
      <c r="A188" s="5"/>
      <c r="B188" s="177" t="s">
        <v>8</v>
      </c>
      <c r="C188" s="177"/>
      <c r="D188" s="177"/>
      <c r="E188" s="177"/>
      <c r="F188" s="178"/>
      <c r="G188" s="66" t="s">
        <v>59</v>
      </c>
      <c r="H188" s="71" t="s">
        <v>141</v>
      </c>
      <c r="I188" s="68" t="s">
        <v>0</v>
      </c>
      <c r="J188" s="69">
        <f>J190+J189</f>
        <v>50000</v>
      </c>
      <c r="K188" s="69">
        <f>K189+K190</f>
        <v>0</v>
      </c>
      <c r="L188" s="69">
        <f>L190+L189</f>
        <v>50000</v>
      </c>
    </row>
    <row r="189" spans="1:12" ht="25.5">
      <c r="A189" s="5"/>
      <c r="B189" s="17"/>
      <c r="C189" s="17"/>
      <c r="D189" s="17"/>
      <c r="E189" s="17"/>
      <c r="F189" s="18"/>
      <c r="G189" s="66" t="s">
        <v>4</v>
      </c>
      <c r="H189" s="71"/>
      <c r="I189" s="68">
        <v>300</v>
      </c>
      <c r="J189" s="69">
        <v>10000</v>
      </c>
      <c r="K189" s="69">
        <v>0</v>
      </c>
      <c r="L189" s="69">
        <f>J189+K189</f>
        <v>10000</v>
      </c>
    </row>
    <row r="190" spans="1:12" ht="15.75">
      <c r="A190" s="5"/>
      <c r="B190" s="175">
        <v>100</v>
      </c>
      <c r="C190" s="175"/>
      <c r="D190" s="175"/>
      <c r="E190" s="175"/>
      <c r="F190" s="176"/>
      <c r="G190" s="66" t="s">
        <v>1</v>
      </c>
      <c r="H190" s="71" t="s">
        <v>0</v>
      </c>
      <c r="I190" s="68">
        <v>800</v>
      </c>
      <c r="J190" s="69">
        <v>40000</v>
      </c>
      <c r="K190" s="69">
        <v>0</v>
      </c>
      <c r="L190" s="69">
        <f>J190+K190</f>
        <v>40000</v>
      </c>
    </row>
    <row r="191" spans="1:12" ht="51">
      <c r="A191" s="5"/>
      <c r="B191" s="177" t="s">
        <v>7</v>
      </c>
      <c r="C191" s="177"/>
      <c r="D191" s="177"/>
      <c r="E191" s="177"/>
      <c r="F191" s="178"/>
      <c r="G191" s="66" t="s">
        <v>66</v>
      </c>
      <c r="H191" s="71" t="s">
        <v>149</v>
      </c>
      <c r="I191" s="68" t="s">
        <v>0</v>
      </c>
      <c r="J191" s="69">
        <f>J192+J193</f>
        <v>243919</v>
      </c>
      <c r="K191" s="69">
        <f>K192+K193</f>
        <v>0</v>
      </c>
      <c r="L191" s="69">
        <f>L192+L193</f>
        <v>243919</v>
      </c>
    </row>
    <row r="192" spans="1:12" ht="102">
      <c r="A192" s="5"/>
      <c r="B192" s="175">
        <v>100</v>
      </c>
      <c r="C192" s="175"/>
      <c r="D192" s="175"/>
      <c r="E192" s="175"/>
      <c r="F192" s="176"/>
      <c r="G192" s="66" t="s">
        <v>3</v>
      </c>
      <c r="H192" s="71" t="s">
        <v>0</v>
      </c>
      <c r="I192" s="68">
        <v>100</v>
      </c>
      <c r="J192" s="69">
        <v>243919</v>
      </c>
      <c r="K192" s="69">
        <v>0</v>
      </c>
      <c r="L192" s="69">
        <f>J192+K192</f>
        <v>243919</v>
      </c>
    </row>
    <row r="193" spans="1:12" ht="38.25">
      <c r="A193" s="43"/>
      <c r="B193" s="13"/>
      <c r="C193" s="13"/>
      <c r="D193" s="13"/>
      <c r="E193" s="13"/>
      <c r="F193" s="14"/>
      <c r="G193" s="66" t="s">
        <v>2</v>
      </c>
      <c r="H193" s="71" t="s">
        <v>0</v>
      </c>
      <c r="I193" s="68">
        <v>200</v>
      </c>
      <c r="J193" s="69">
        <v>0</v>
      </c>
      <c r="K193" s="69">
        <v>0</v>
      </c>
      <c r="L193" s="69">
        <f>J193+K193</f>
        <v>0</v>
      </c>
    </row>
    <row r="194" spans="1:12" ht="12.75">
      <c r="A194" s="10"/>
      <c r="B194" s="11"/>
      <c r="C194" s="11"/>
      <c r="D194" s="11"/>
      <c r="E194" s="11"/>
      <c r="F194" s="12"/>
      <c r="G194" s="86" t="s">
        <v>55</v>
      </c>
      <c r="H194" s="87"/>
      <c r="I194" s="87"/>
      <c r="J194" s="88">
        <f>J15+J20+J30+J43+J65+J77+J89+J102+J135+J174+J51+J71+J116+J156+J151+J107</f>
        <v>69454316.7</v>
      </c>
      <c r="K194" s="62">
        <f>K15+K20+K30+K43+K65+K77+K89+K102+K135+K174+K51+K71+K116+K156+K151+K107</f>
        <v>0</v>
      </c>
      <c r="L194" s="88">
        <f>L15+L20+L30+L43+L65+L77+L89+L102+L135+L174+L51+L71+L116+L156+L151+L107</f>
        <v>69454316.7</v>
      </c>
    </row>
    <row r="195" s="15" customFormat="1" ht="14.25"/>
    <row r="196" spans="7:12" s="15" customFormat="1" ht="14.25">
      <c r="G196" s="16"/>
      <c r="H196" s="166"/>
      <c r="I196" s="166"/>
      <c r="J196" s="166"/>
      <c r="K196" s="166"/>
      <c r="L196" s="166"/>
    </row>
    <row r="197" spans="7:12" s="15" customFormat="1" ht="14.25">
      <c r="G197" s="166" t="s">
        <v>63</v>
      </c>
      <c r="H197" s="167"/>
      <c r="I197" s="167"/>
      <c r="J197" s="167"/>
      <c r="K197" s="167"/>
      <c r="L197" s="167"/>
    </row>
    <row r="198" spans="7:12" s="15" customFormat="1" ht="14.25">
      <c r="G198" s="16" t="s">
        <v>60</v>
      </c>
      <c r="H198" s="172" t="s">
        <v>189</v>
      </c>
      <c r="I198" s="172"/>
      <c r="J198" s="172"/>
      <c r="K198" s="172"/>
      <c r="L198" s="172"/>
    </row>
    <row r="199" spans="7:12" s="15" customFormat="1" ht="14.25">
      <c r="G199" s="16"/>
      <c r="H199" s="166"/>
      <c r="I199" s="166"/>
      <c r="J199" s="166"/>
      <c r="K199" s="166"/>
      <c r="L199" s="166"/>
    </row>
    <row r="200" spans="7:12" s="15" customFormat="1" ht="14.25">
      <c r="G200" s="16"/>
      <c r="H200" s="166"/>
      <c r="I200" s="166"/>
      <c r="J200" s="166"/>
      <c r="K200" s="166"/>
      <c r="L200" s="166"/>
    </row>
    <row r="201" spans="7:12" s="15" customFormat="1" ht="14.25">
      <c r="G201" s="16"/>
      <c r="H201" s="16"/>
      <c r="I201" s="16"/>
      <c r="J201" s="16"/>
      <c r="K201" s="16"/>
      <c r="L201" s="16"/>
    </row>
    <row r="202" spans="7:12" s="15" customFormat="1" ht="14.25">
      <c r="G202" s="16"/>
      <c r="H202" s="16"/>
      <c r="I202" s="16"/>
      <c r="J202" s="16"/>
      <c r="K202" s="16"/>
      <c r="L202" s="16"/>
    </row>
    <row r="203" spans="7:12" s="15" customFormat="1" ht="14.25">
      <c r="G203" s="16"/>
      <c r="H203" s="16"/>
      <c r="I203" s="16"/>
      <c r="J203" s="16"/>
      <c r="K203" s="16"/>
      <c r="L203" s="16"/>
    </row>
    <row r="204" spans="7:12" s="15" customFormat="1" ht="14.25">
      <c r="G204" s="16"/>
      <c r="H204" s="16"/>
      <c r="I204" s="16"/>
      <c r="J204" s="16"/>
      <c r="K204" s="16"/>
      <c r="L204" s="16"/>
    </row>
  </sheetData>
  <sheetProtection/>
  <mergeCells count="70">
    <mergeCell ref="B55:F55"/>
    <mergeCell ref="B53:F53"/>
    <mergeCell ref="B191:F191"/>
    <mergeCell ref="B179:F179"/>
    <mergeCell ref="B180:F180"/>
    <mergeCell ref="B187:F187"/>
    <mergeCell ref="B190:F190"/>
    <mergeCell ref="B188:F188"/>
    <mergeCell ref="B56:F56"/>
    <mergeCell ref="B69:F69"/>
    <mergeCell ref="B51:F51"/>
    <mergeCell ref="B70:F70"/>
    <mergeCell ref="B16:F16"/>
    <mergeCell ref="B20:F20"/>
    <mergeCell ref="B17:F17"/>
    <mergeCell ref="B19:F19"/>
    <mergeCell ref="B31:F31"/>
    <mergeCell ref="B30:F30"/>
    <mergeCell ref="B21:F21"/>
    <mergeCell ref="B23:F23"/>
    <mergeCell ref="B192:F192"/>
    <mergeCell ref="B25:F25"/>
    <mergeCell ref="B81:F81"/>
    <mergeCell ref="B93:F93"/>
    <mergeCell ref="B90:F90"/>
    <mergeCell ref="B94:F94"/>
    <mergeCell ref="B68:F68"/>
    <mergeCell ref="B92:F92"/>
    <mergeCell ref="B135:F135"/>
    <mergeCell ref="B96:F96"/>
    <mergeCell ref="J8:L8"/>
    <mergeCell ref="J9:L9"/>
    <mergeCell ref="B80:F80"/>
    <mergeCell ref="B97:F97"/>
    <mergeCell ref="B95:F95"/>
    <mergeCell ref="B32:F32"/>
    <mergeCell ref="B33:F33"/>
    <mergeCell ref="B77:F77"/>
    <mergeCell ref="B89:F89"/>
    <mergeCell ref="B78:F78"/>
    <mergeCell ref="B174:F174"/>
    <mergeCell ref="B106:F106"/>
    <mergeCell ref="B105:F105"/>
    <mergeCell ref="H1:L1"/>
    <mergeCell ref="H2:L2"/>
    <mergeCell ref="H5:L5"/>
    <mergeCell ref="B12:L12"/>
    <mergeCell ref="B15:F15"/>
    <mergeCell ref="H3:L3"/>
    <mergeCell ref="H4:L4"/>
    <mergeCell ref="B66:F66"/>
    <mergeCell ref="B138:F138"/>
    <mergeCell ref="B136:F136"/>
    <mergeCell ref="B178:F178"/>
    <mergeCell ref="B186:F186"/>
    <mergeCell ref="B103:F103"/>
    <mergeCell ref="B139:F139"/>
    <mergeCell ref="B176:F176"/>
    <mergeCell ref="B177:F177"/>
    <mergeCell ref="B175:F175"/>
    <mergeCell ref="G197:L197"/>
    <mergeCell ref="K7:L7"/>
    <mergeCell ref="K10:L10"/>
    <mergeCell ref="K11:L11"/>
    <mergeCell ref="H200:L200"/>
    <mergeCell ref="B65:F65"/>
    <mergeCell ref="H196:L196"/>
    <mergeCell ref="H198:L198"/>
    <mergeCell ref="H199:L199"/>
    <mergeCell ref="B102:F102"/>
  </mergeCells>
  <printOptions horizontalCentered="1"/>
  <pageMargins left="0.2362204724409449" right="0.2362204724409449" top="0.7480314960629921" bottom="0.7480314960629921" header="0.31496062992125984" footer="0.31496062992125984"/>
  <pageSetup fitToHeight="0" orientation="portrait" paperSize="9" scale="75" r:id="rId3"/>
  <headerFooter differentFirst="1" scaleWithDoc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4"/>
  <sheetViews>
    <sheetView zoomScalePageLayoutView="0" workbookViewId="0" topLeftCell="F149">
      <selection activeCell="L36" sqref="L36"/>
    </sheetView>
  </sheetViews>
  <sheetFormatPr defaultColWidth="9.140625" defaultRowHeight="15"/>
  <cols>
    <col min="1" max="5" width="9.140625" style="0" hidden="1" customWidth="1"/>
    <col min="6" max="6" width="68.7109375" style="0" customWidth="1"/>
    <col min="7" max="7" width="16.140625" style="0" customWidth="1"/>
    <col min="8" max="8" width="10.7109375" style="0" customWidth="1"/>
    <col min="9" max="9" width="18.140625" style="0" customWidth="1"/>
    <col min="10" max="10" width="17.7109375" style="0" customWidth="1"/>
  </cols>
  <sheetData>
    <row r="1" spans="1:10" ht="14.25">
      <c r="A1" s="90"/>
      <c r="B1" s="90"/>
      <c r="C1" s="90"/>
      <c r="D1" s="90"/>
      <c r="E1" s="90"/>
      <c r="F1" s="90"/>
      <c r="G1" s="207" t="s">
        <v>303</v>
      </c>
      <c r="H1" s="207"/>
      <c r="I1" s="207"/>
      <c r="J1" s="207"/>
    </row>
    <row r="2" spans="1:10" ht="15.75" customHeight="1">
      <c r="A2" s="90"/>
      <c r="B2" s="90"/>
      <c r="C2" s="90"/>
      <c r="D2" s="90"/>
      <c r="E2" s="90"/>
      <c r="F2" s="90"/>
      <c r="G2" s="208" t="s">
        <v>56</v>
      </c>
      <c r="H2" s="208"/>
      <c r="I2" s="208"/>
      <c r="J2" s="208"/>
    </row>
    <row r="3" spans="1:10" ht="15.75" customHeight="1">
      <c r="A3" s="90"/>
      <c r="B3" s="90"/>
      <c r="C3" s="90"/>
      <c r="D3" s="90"/>
      <c r="E3" s="90"/>
      <c r="F3" s="90"/>
      <c r="G3" s="208" t="s">
        <v>61</v>
      </c>
      <c r="H3" s="208"/>
      <c r="I3" s="208"/>
      <c r="J3" s="208"/>
    </row>
    <row r="4" spans="1:10" ht="15.75" customHeight="1">
      <c r="A4" s="90"/>
      <c r="B4" s="90"/>
      <c r="C4" s="90"/>
      <c r="D4" s="90"/>
      <c r="E4" s="90"/>
      <c r="F4" s="90"/>
      <c r="G4" s="208" t="s">
        <v>60</v>
      </c>
      <c r="H4" s="208"/>
      <c r="I4" s="208"/>
      <c r="J4" s="208"/>
    </row>
    <row r="5" spans="1:10" ht="14.25">
      <c r="A5" s="90"/>
      <c r="B5" s="90"/>
      <c r="C5" s="90"/>
      <c r="D5" s="90"/>
      <c r="E5" s="90"/>
      <c r="F5" s="90"/>
      <c r="G5" s="207" t="s">
        <v>310</v>
      </c>
      <c r="H5" s="207"/>
      <c r="I5" s="207"/>
      <c r="J5" s="207"/>
    </row>
    <row r="6" spans="1:10" ht="14.25">
      <c r="A6" s="90"/>
      <c r="B6" s="90"/>
      <c r="C6" s="90"/>
      <c r="D6" s="90"/>
      <c r="E6" s="90"/>
      <c r="F6" s="90"/>
      <c r="G6" s="91"/>
      <c r="H6" s="91"/>
      <c r="I6" s="91"/>
      <c r="J6" s="91"/>
    </row>
    <row r="7" spans="1:10" ht="14.25">
      <c r="A7" s="90"/>
      <c r="B7" s="90"/>
      <c r="C7" s="90"/>
      <c r="D7" s="90"/>
      <c r="E7" s="90"/>
      <c r="F7" s="90"/>
      <c r="G7" s="91"/>
      <c r="H7" s="91"/>
      <c r="I7" s="207" t="s">
        <v>281</v>
      </c>
      <c r="J7" s="210"/>
    </row>
    <row r="8" spans="1:10" ht="14.25">
      <c r="A8" s="90"/>
      <c r="B8" s="90"/>
      <c r="C8" s="90"/>
      <c r="D8" s="90"/>
      <c r="E8" s="90"/>
      <c r="F8" s="90"/>
      <c r="G8" s="91"/>
      <c r="H8" s="91"/>
      <c r="I8" s="91"/>
      <c r="J8" s="91" t="s">
        <v>56</v>
      </c>
    </row>
    <row r="9" spans="1:10" ht="14.25">
      <c r="A9" s="90"/>
      <c r="B9" s="90"/>
      <c r="C9" s="90"/>
      <c r="D9" s="90"/>
      <c r="E9" s="90"/>
      <c r="F9" s="90"/>
      <c r="G9" s="91"/>
      <c r="H9" s="91"/>
      <c r="I9" s="91"/>
      <c r="J9" s="91" t="s">
        <v>61</v>
      </c>
    </row>
    <row r="10" spans="1:10" ht="14.25">
      <c r="A10" s="90"/>
      <c r="B10" s="90"/>
      <c r="C10" s="90"/>
      <c r="D10" s="90"/>
      <c r="E10" s="90"/>
      <c r="F10" s="90"/>
      <c r="G10" s="91"/>
      <c r="H10" s="91"/>
      <c r="I10" s="91"/>
      <c r="J10" s="91" t="s">
        <v>60</v>
      </c>
    </row>
    <row r="11" spans="1:10" ht="14.25">
      <c r="A11" s="92"/>
      <c r="B11" s="92"/>
      <c r="C11" s="92"/>
      <c r="D11" s="92"/>
      <c r="E11" s="92"/>
      <c r="F11" s="92"/>
      <c r="G11" s="92"/>
      <c r="H11" s="92"/>
      <c r="I11" s="90"/>
      <c r="J11" s="93" t="s">
        <v>282</v>
      </c>
    </row>
    <row r="12" spans="1:10" ht="59.25" customHeight="1">
      <c r="A12" s="209" t="s">
        <v>283</v>
      </c>
      <c r="B12" s="209"/>
      <c r="C12" s="209"/>
      <c r="D12" s="209"/>
      <c r="E12" s="209"/>
      <c r="F12" s="209"/>
      <c r="G12" s="209"/>
      <c r="H12" s="209"/>
      <c r="I12" s="209"/>
      <c r="J12" s="209"/>
    </row>
    <row r="13" spans="1:10" ht="14.25">
      <c r="A13" s="92"/>
      <c r="B13" s="92"/>
      <c r="C13" s="92"/>
      <c r="D13" s="92"/>
      <c r="E13" s="92"/>
      <c r="F13" s="92"/>
      <c r="G13" s="92"/>
      <c r="H13" s="92"/>
      <c r="I13" s="92"/>
      <c r="J13" s="94"/>
    </row>
    <row r="14" spans="1:10" ht="28.5">
      <c r="A14" s="95"/>
      <c r="B14" s="95"/>
      <c r="C14" s="95"/>
      <c r="D14" s="96"/>
      <c r="E14" s="96"/>
      <c r="F14" s="97" t="s">
        <v>54</v>
      </c>
      <c r="G14" s="97" t="s">
        <v>53</v>
      </c>
      <c r="H14" s="97" t="s">
        <v>52</v>
      </c>
      <c r="I14" s="97" t="s">
        <v>211</v>
      </c>
      <c r="J14" s="97" t="s">
        <v>284</v>
      </c>
    </row>
    <row r="15" spans="1:10" ht="51.75" customHeight="1">
      <c r="A15" s="245" t="s">
        <v>51</v>
      </c>
      <c r="B15" s="245"/>
      <c r="C15" s="245"/>
      <c r="D15" s="245"/>
      <c r="E15" s="246"/>
      <c r="F15" s="98" t="s">
        <v>223</v>
      </c>
      <c r="G15" s="99" t="s">
        <v>75</v>
      </c>
      <c r="H15" s="100" t="s">
        <v>0</v>
      </c>
      <c r="I15" s="101">
        <f>I16</f>
        <v>80000</v>
      </c>
      <c r="J15" s="101">
        <f>J16</f>
        <v>2000</v>
      </c>
    </row>
    <row r="16" spans="1:10" ht="66.75" customHeight="1">
      <c r="A16" s="215" t="s">
        <v>50</v>
      </c>
      <c r="B16" s="215"/>
      <c r="C16" s="215"/>
      <c r="D16" s="215"/>
      <c r="E16" s="216"/>
      <c r="F16" s="104" t="s">
        <v>224</v>
      </c>
      <c r="G16" s="99" t="s">
        <v>76</v>
      </c>
      <c r="H16" s="105" t="s">
        <v>0</v>
      </c>
      <c r="I16" s="106">
        <f>I17</f>
        <v>80000</v>
      </c>
      <c r="J16" s="106">
        <f>J17</f>
        <v>2000</v>
      </c>
    </row>
    <row r="17" spans="1:10" ht="65.25" customHeight="1">
      <c r="A17" s="213" t="s">
        <v>49</v>
      </c>
      <c r="B17" s="213"/>
      <c r="C17" s="213"/>
      <c r="D17" s="213"/>
      <c r="E17" s="214"/>
      <c r="F17" s="109" t="s">
        <v>124</v>
      </c>
      <c r="G17" s="110" t="s">
        <v>145</v>
      </c>
      <c r="H17" s="111" t="s">
        <v>0</v>
      </c>
      <c r="I17" s="112">
        <f>I18</f>
        <v>80000</v>
      </c>
      <c r="J17" s="112">
        <f>J19</f>
        <v>2000</v>
      </c>
    </row>
    <row r="18" spans="1:10" ht="65.25" customHeight="1">
      <c r="A18" s="107"/>
      <c r="B18" s="107"/>
      <c r="C18" s="107"/>
      <c r="D18" s="107"/>
      <c r="E18" s="108"/>
      <c r="F18" s="113" t="s">
        <v>225</v>
      </c>
      <c r="G18" s="114" t="s">
        <v>77</v>
      </c>
      <c r="H18" s="111"/>
      <c r="I18" s="112">
        <f>I19</f>
        <v>80000</v>
      </c>
      <c r="J18" s="112">
        <f>J19</f>
        <v>2000</v>
      </c>
    </row>
    <row r="19" spans="1:10" ht="28.5">
      <c r="A19" s="217">
        <v>400</v>
      </c>
      <c r="B19" s="217"/>
      <c r="C19" s="217"/>
      <c r="D19" s="217"/>
      <c r="E19" s="218"/>
      <c r="F19" s="113" t="s">
        <v>2</v>
      </c>
      <c r="G19" s="115" t="s">
        <v>0</v>
      </c>
      <c r="H19" s="111">
        <v>200</v>
      </c>
      <c r="I19" s="112">
        <v>80000</v>
      </c>
      <c r="J19" s="112">
        <v>2000</v>
      </c>
    </row>
    <row r="20" spans="1:10" ht="48" customHeight="1">
      <c r="A20" s="219" t="s">
        <v>48</v>
      </c>
      <c r="B20" s="219"/>
      <c r="C20" s="219"/>
      <c r="D20" s="219"/>
      <c r="E20" s="220"/>
      <c r="F20" s="118" t="s">
        <v>226</v>
      </c>
      <c r="G20" s="119" t="s">
        <v>78</v>
      </c>
      <c r="H20" s="120" t="s">
        <v>0</v>
      </c>
      <c r="I20" s="121">
        <f>I21+I26</f>
        <v>101200</v>
      </c>
      <c r="J20" s="121">
        <f>J21+J26</f>
        <v>3000</v>
      </c>
    </row>
    <row r="21" spans="1:10" ht="42.75">
      <c r="A21" s="215" t="s">
        <v>47</v>
      </c>
      <c r="B21" s="215"/>
      <c r="C21" s="215"/>
      <c r="D21" s="215"/>
      <c r="E21" s="216"/>
      <c r="F21" s="109" t="s">
        <v>227</v>
      </c>
      <c r="G21" s="122" t="s">
        <v>79</v>
      </c>
      <c r="H21" s="123" t="s">
        <v>0</v>
      </c>
      <c r="I21" s="124">
        <f>I22</f>
        <v>40000</v>
      </c>
      <c r="J21" s="124">
        <f>J22</f>
        <v>3000</v>
      </c>
    </row>
    <row r="22" spans="1:10" ht="87.75" customHeight="1">
      <c r="A22" s="213" t="s">
        <v>46</v>
      </c>
      <c r="B22" s="213"/>
      <c r="C22" s="213"/>
      <c r="D22" s="213"/>
      <c r="E22" s="214"/>
      <c r="F22" s="109" t="s">
        <v>148</v>
      </c>
      <c r="G22" s="122" t="s">
        <v>144</v>
      </c>
      <c r="H22" s="125" t="s">
        <v>0</v>
      </c>
      <c r="I22" s="126">
        <f>I23</f>
        <v>40000</v>
      </c>
      <c r="J22" s="126">
        <f>J25+J24</f>
        <v>3000</v>
      </c>
    </row>
    <row r="23" spans="1:10" ht="53.25" customHeight="1">
      <c r="A23" s="107"/>
      <c r="B23" s="107"/>
      <c r="C23" s="107"/>
      <c r="D23" s="107"/>
      <c r="E23" s="108"/>
      <c r="F23" s="127" t="s">
        <v>228</v>
      </c>
      <c r="G23" s="128" t="s">
        <v>146</v>
      </c>
      <c r="H23" s="125"/>
      <c r="I23" s="126">
        <f>I24+I25</f>
        <v>40000</v>
      </c>
      <c r="J23" s="126">
        <f>J24+J25</f>
        <v>3000</v>
      </c>
    </row>
    <row r="24" spans="1:10" ht="28.5" hidden="1">
      <c r="A24" s="107"/>
      <c r="B24" s="107"/>
      <c r="C24" s="107"/>
      <c r="D24" s="107"/>
      <c r="E24" s="108"/>
      <c r="F24" s="113" t="s">
        <v>2</v>
      </c>
      <c r="G24" s="129"/>
      <c r="H24" s="125">
        <v>200</v>
      </c>
      <c r="I24" s="126">
        <v>0</v>
      </c>
      <c r="J24" s="126">
        <v>0</v>
      </c>
    </row>
    <row r="25" spans="1:10" ht="24" customHeight="1">
      <c r="A25" s="217">
        <v>500</v>
      </c>
      <c r="B25" s="217"/>
      <c r="C25" s="217"/>
      <c r="D25" s="217"/>
      <c r="E25" s="218"/>
      <c r="F25" s="127" t="s">
        <v>4</v>
      </c>
      <c r="G25" s="130" t="s">
        <v>0</v>
      </c>
      <c r="H25" s="125">
        <v>300</v>
      </c>
      <c r="I25" s="126">
        <v>40000</v>
      </c>
      <c r="J25" s="126">
        <v>3000</v>
      </c>
    </row>
    <row r="26" spans="1:10" ht="52.5" customHeight="1">
      <c r="A26" s="131"/>
      <c r="B26" s="131"/>
      <c r="C26" s="131"/>
      <c r="D26" s="131"/>
      <c r="E26" s="132"/>
      <c r="F26" s="109" t="s">
        <v>229</v>
      </c>
      <c r="G26" s="130" t="s">
        <v>156</v>
      </c>
      <c r="H26" s="125"/>
      <c r="I26" s="126">
        <f aca="true" t="shared" si="0" ref="I26:J28">I27</f>
        <v>61200</v>
      </c>
      <c r="J26" s="126">
        <f t="shared" si="0"/>
        <v>0</v>
      </c>
    </row>
    <row r="27" spans="1:10" ht="54" customHeight="1">
      <c r="A27" s="131"/>
      <c r="B27" s="131"/>
      <c r="C27" s="131"/>
      <c r="D27" s="131"/>
      <c r="E27" s="132"/>
      <c r="F27" s="127" t="s">
        <v>157</v>
      </c>
      <c r="G27" s="130" t="s">
        <v>158</v>
      </c>
      <c r="H27" s="125"/>
      <c r="I27" s="126">
        <f t="shared" si="0"/>
        <v>61200</v>
      </c>
      <c r="J27" s="126">
        <f t="shared" si="0"/>
        <v>0</v>
      </c>
    </row>
    <row r="28" spans="1:10" ht="57.75" customHeight="1">
      <c r="A28" s="131"/>
      <c r="B28" s="131"/>
      <c r="C28" s="131"/>
      <c r="D28" s="131"/>
      <c r="E28" s="132"/>
      <c r="F28" s="127" t="s">
        <v>230</v>
      </c>
      <c r="G28" s="130" t="s">
        <v>159</v>
      </c>
      <c r="H28" s="125"/>
      <c r="I28" s="126">
        <f t="shared" si="0"/>
        <v>61200</v>
      </c>
      <c r="J28" s="126">
        <f t="shared" si="0"/>
        <v>0</v>
      </c>
    </row>
    <row r="29" spans="1:10" ht="33" customHeight="1">
      <c r="A29" s="131"/>
      <c r="B29" s="131"/>
      <c r="C29" s="131"/>
      <c r="D29" s="131"/>
      <c r="E29" s="132"/>
      <c r="F29" s="127" t="s">
        <v>4</v>
      </c>
      <c r="G29" s="130"/>
      <c r="H29" s="125">
        <v>300</v>
      </c>
      <c r="I29" s="126">
        <v>61200</v>
      </c>
      <c r="J29" s="126">
        <v>0</v>
      </c>
    </row>
    <row r="30" spans="1:10" ht="54" customHeight="1">
      <c r="A30" s="219" t="s">
        <v>45</v>
      </c>
      <c r="B30" s="219"/>
      <c r="C30" s="219"/>
      <c r="D30" s="219"/>
      <c r="E30" s="220"/>
      <c r="F30" s="118" t="s">
        <v>231</v>
      </c>
      <c r="G30" s="119" t="s">
        <v>80</v>
      </c>
      <c r="H30" s="120" t="s">
        <v>0</v>
      </c>
      <c r="I30" s="121">
        <f>I31+I34+I40</f>
        <v>626841</v>
      </c>
      <c r="J30" s="121">
        <f>J31+J34+J40</f>
        <v>576841</v>
      </c>
    </row>
    <row r="31" spans="1:10" ht="15.75" customHeight="1" hidden="1">
      <c r="A31" s="215" t="s">
        <v>44</v>
      </c>
      <c r="B31" s="215"/>
      <c r="C31" s="215"/>
      <c r="D31" s="215"/>
      <c r="E31" s="216"/>
      <c r="F31" s="109" t="str">
        <f>'[1]Приложение №4'!G31</f>
        <v>Социальное обеспечение и иные выплаты населению</v>
      </c>
      <c r="G31" s="122" t="s">
        <v>81</v>
      </c>
      <c r="H31" s="123" t="s">
        <v>0</v>
      </c>
      <c r="I31" s="124">
        <v>0</v>
      </c>
      <c r="J31" s="124">
        <v>0</v>
      </c>
    </row>
    <row r="32" spans="1:10" ht="15.75" customHeight="1" hidden="1">
      <c r="A32" s="213" t="s">
        <v>43</v>
      </c>
      <c r="B32" s="213"/>
      <c r="C32" s="213"/>
      <c r="D32" s="213"/>
      <c r="E32" s="214"/>
      <c r="F32" s="127" t="str">
        <f>'[1]Приложение №4'!G35</f>
        <v>Капитальные вложения в объекты недвижимого имущества государственной (муниципальной) собственности</v>
      </c>
      <c r="G32" s="122" t="s">
        <v>82</v>
      </c>
      <c r="H32" s="125" t="s">
        <v>0</v>
      </c>
      <c r="I32" s="126">
        <f>I33</f>
        <v>0</v>
      </c>
      <c r="J32" s="126">
        <f>J33</f>
        <v>0</v>
      </c>
    </row>
    <row r="33" spans="1:10" ht="46.5" customHeight="1" hidden="1">
      <c r="A33" s="217">
        <v>400</v>
      </c>
      <c r="B33" s="217"/>
      <c r="C33" s="217"/>
      <c r="D33" s="217"/>
      <c r="E33" s="218"/>
      <c r="F33" s="127" t="str">
        <f>'[1]Приложение №4'!G36</f>
        <v>Муниципальная программа "Обеспечение безопасности  на территории Пречистенского сельского поселения Ярославской области на 2021-2023 годы"</v>
      </c>
      <c r="G33" s="128" t="s">
        <v>83</v>
      </c>
      <c r="H33" s="125">
        <v>300</v>
      </c>
      <c r="I33" s="126">
        <v>0</v>
      </c>
      <c r="J33" s="126">
        <v>0</v>
      </c>
    </row>
    <row r="34" spans="1:10" ht="63" customHeight="1">
      <c r="A34" s="227" t="s">
        <v>42</v>
      </c>
      <c r="B34" s="227"/>
      <c r="C34" s="227"/>
      <c r="D34" s="227"/>
      <c r="E34" s="228"/>
      <c r="F34" s="109" t="s">
        <v>232</v>
      </c>
      <c r="G34" s="122" t="s">
        <v>81</v>
      </c>
      <c r="H34" s="123" t="s">
        <v>0</v>
      </c>
      <c r="I34" s="124">
        <f>I35</f>
        <v>100000</v>
      </c>
      <c r="J34" s="124">
        <f>J35</f>
        <v>50000</v>
      </c>
    </row>
    <row r="35" spans="1:10" ht="59.25" customHeight="1">
      <c r="A35" s="213" t="s">
        <v>41</v>
      </c>
      <c r="B35" s="213"/>
      <c r="C35" s="213"/>
      <c r="D35" s="213"/>
      <c r="E35" s="214"/>
      <c r="F35" s="104" t="s">
        <v>125</v>
      </c>
      <c r="G35" s="122" t="s">
        <v>82</v>
      </c>
      <c r="H35" s="123"/>
      <c r="I35" s="126">
        <f>I39</f>
        <v>100000</v>
      </c>
      <c r="J35" s="126">
        <f>J39</f>
        <v>50000</v>
      </c>
    </row>
    <row r="36" spans="1:10" ht="59.25" customHeight="1">
      <c r="A36" s="107"/>
      <c r="B36" s="107"/>
      <c r="C36" s="107"/>
      <c r="D36" s="107"/>
      <c r="E36" s="108"/>
      <c r="F36" s="113" t="s">
        <v>192</v>
      </c>
      <c r="G36" s="122" t="s">
        <v>169</v>
      </c>
      <c r="H36" s="123"/>
      <c r="I36" s="126">
        <v>0</v>
      </c>
      <c r="J36" s="126">
        <v>0</v>
      </c>
    </row>
    <row r="37" spans="1:10" ht="42" customHeight="1">
      <c r="A37" s="217">
        <v>500</v>
      </c>
      <c r="B37" s="217"/>
      <c r="C37" s="217"/>
      <c r="D37" s="217"/>
      <c r="E37" s="218"/>
      <c r="F37" s="127" t="s">
        <v>193</v>
      </c>
      <c r="G37" s="130" t="s">
        <v>169</v>
      </c>
      <c r="H37" s="123"/>
      <c r="I37" s="126">
        <v>0</v>
      </c>
      <c r="J37" s="126">
        <v>0</v>
      </c>
    </row>
    <row r="38" spans="1:10" ht="55.5" customHeight="1">
      <c r="A38" s="227" t="s">
        <v>40</v>
      </c>
      <c r="B38" s="227"/>
      <c r="C38" s="227"/>
      <c r="D38" s="227"/>
      <c r="E38" s="228"/>
      <c r="F38" s="127" t="s">
        <v>170</v>
      </c>
      <c r="G38" s="130" t="s">
        <v>169</v>
      </c>
      <c r="H38" s="125"/>
      <c r="I38" s="126">
        <v>100000</v>
      </c>
      <c r="J38" s="126">
        <v>50000</v>
      </c>
    </row>
    <row r="39" spans="1:10" ht="27" customHeight="1">
      <c r="A39" s="133"/>
      <c r="B39" s="133"/>
      <c r="C39" s="133"/>
      <c r="D39" s="133"/>
      <c r="E39" s="134"/>
      <c r="F39" s="127" t="s">
        <v>4</v>
      </c>
      <c r="G39" s="130" t="s">
        <v>0</v>
      </c>
      <c r="H39" s="111">
        <v>300</v>
      </c>
      <c r="I39" s="126">
        <f>I37+I38+I36</f>
        <v>100000</v>
      </c>
      <c r="J39" s="126">
        <f>J37+J38+J36</f>
        <v>50000</v>
      </c>
    </row>
    <row r="40" spans="1:10" ht="59.25" customHeight="1">
      <c r="A40" s="213" t="s">
        <v>39</v>
      </c>
      <c r="B40" s="213"/>
      <c r="C40" s="213"/>
      <c r="D40" s="213"/>
      <c r="E40" s="214"/>
      <c r="F40" s="109" t="s">
        <v>233</v>
      </c>
      <c r="G40" s="122" t="s">
        <v>197</v>
      </c>
      <c r="H40" s="123" t="s">
        <v>0</v>
      </c>
      <c r="I40" s="124">
        <f>I41</f>
        <v>526841</v>
      </c>
      <c r="J40" s="124">
        <f>J41</f>
        <v>526841</v>
      </c>
    </row>
    <row r="41" spans="1:10" ht="57.75" customHeight="1">
      <c r="A41" s="217">
        <v>200</v>
      </c>
      <c r="B41" s="217"/>
      <c r="C41" s="217"/>
      <c r="D41" s="217"/>
      <c r="E41" s="218"/>
      <c r="F41" s="109" t="s">
        <v>187</v>
      </c>
      <c r="G41" s="122" t="s">
        <v>199</v>
      </c>
      <c r="H41" s="123"/>
      <c r="I41" s="124">
        <f>I44</f>
        <v>526841</v>
      </c>
      <c r="J41" s="124">
        <f>J44</f>
        <v>526841</v>
      </c>
    </row>
    <row r="42" spans="1:10" ht="51" customHeight="1">
      <c r="A42" s="131"/>
      <c r="B42" s="131"/>
      <c r="C42" s="131"/>
      <c r="D42" s="131"/>
      <c r="E42" s="132"/>
      <c r="F42" s="109" t="s">
        <v>194</v>
      </c>
      <c r="G42" s="135" t="s">
        <v>212</v>
      </c>
      <c r="H42" s="123"/>
      <c r="I42" s="124">
        <v>499841</v>
      </c>
      <c r="J42" s="124">
        <v>499841</v>
      </c>
    </row>
    <row r="43" spans="1:10" ht="39" customHeight="1">
      <c r="A43" s="131"/>
      <c r="B43" s="131"/>
      <c r="C43" s="131"/>
      <c r="D43" s="131"/>
      <c r="E43" s="132"/>
      <c r="F43" s="109" t="s">
        <v>195</v>
      </c>
      <c r="G43" s="136" t="s">
        <v>198</v>
      </c>
      <c r="H43" s="125" t="s">
        <v>0</v>
      </c>
      <c r="I43" s="124">
        <v>27000</v>
      </c>
      <c r="J43" s="124">
        <v>27000</v>
      </c>
    </row>
    <row r="44" spans="1:10" ht="39" customHeight="1">
      <c r="A44" s="219" t="s">
        <v>38</v>
      </c>
      <c r="B44" s="219"/>
      <c r="C44" s="219"/>
      <c r="D44" s="219"/>
      <c r="E44" s="220"/>
      <c r="F44" s="127" t="s">
        <v>14</v>
      </c>
      <c r="G44" s="130" t="s">
        <v>0</v>
      </c>
      <c r="H44" s="125">
        <v>400</v>
      </c>
      <c r="I44" s="126">
        <f>I42+I43</f>
        <v>526841</v>
      </c>
      <c r="J44" s="126">
        <f>J42+J43</f>
        <v>526841</v>
      </c>
    </row>
    <row r="45" spans="1:10" ht="65.25" customHeight="1">
      <c r="A45" s="116"/>
      <c r="B45" s="116"/>
      <c r="C45" s="116"/>
      <c r="D45" s="116"/>
      <c r="E45" s="117"/>
      <c r="F45" s="118" t="s">
        <v>234</v>
      </c>
      <c r="G45" s="119" t="s">
        <v>84</v>
      </c>
      <c r="H45" s="120" t="s">
        <v>0</v>
      </c>
      <c r="I45" s="121">
        <f>I46+I50+I54</f>
        <v>105000</v>
      </c>
      <c r="J45" s="121">
        <f>J46+J50+J54</f>
        <v>3000</v>
      </c>
    </row>
    <row r="46" spans="1:10" ht="65.25" customHeight="1">
      <c r="A46" s="116"/>
      <c r="B46" s="116"/>
      <c r="C46" s="116"/>
      <c r="D46" s="116"/>
      <c r="E46" s="117"/>
      <c r="F46" s="109" t="s">
        <v>235</v>
      </c>
      <c r="G46" s="122" t="s">
        <v>85</v>
      </c>
      <c r="H46" s="125" t="s">
        <v>0</v>
      </c>
      <c r="I46" s="124">
        <f>I48</f>
        <v>100000</v>
      </c>
      <c r="J46" s="124">
        <f>J48</f>
        <v>3000</v>
      </c>
    </row>
    <row r="47" spans="1:10" ht="69" customHeight="1">
      <c r="A47" s="116"/>
      <c r="B47" s="116"/>
      <c r="C47" s="116"/>
      <c r="D47" s="116"/>
      <c r="E47" s="117"/>
      <c r="F47" s="109" t="s">
        <v>147</v>
      </c>
      <c r="G47" s="122" t="s">
        <v>86</v>
      </c>
      <c r="H47" s="125"/>
      <c r="I47" s="124">
        <f>I48</f>
        <v>100000</v>
      </c>
      <c r="J47" s="124">
        <f>J48</f>
        <v>3000</v>
      </c>
    </row>
    <row r="48" spans="1:10" ht="48.75" customHeight="1">
      <c r="A48" s="116"/>
      <c r="B48" s="116"/>
      <c r="C48" s="116"/>
      <c r="D48" s="116"/>
      <c r="E48" s="117"/>
      <c r="F48" s="127" t="s">
        <v>236</v>
      </c>
      <c r="G48" s="137" t="s">
        <v>87</v>
      </c>
      <c r="H48" s="125"/>
      <c r="I48" s="126">
        <f>I49</f>
        <v>100000</v>
      </c>
      <c r="J48" s="126">
        <f>J49</f>
        <v>3000</v>
      </c>
    </row>
    <row r="49" spans="1:10" ht="52.5" customHeight="1">
      <c r="A49" s="215" t="s">
        <v>37</v>
      </c>
      <c r="B49" s="215"/>
      <c r="C49" s="215"/>
      <c r="D49" s="215"/>
      <c r="E49" s="216"/>
      <c r="F49" s="127" t="s">
        <v>2</v>
      </c>
      <c r="G49" s="128"/>
      <c r="H49" s="125">
        <v>200</v>
      </c>
      <c r="I49" s="126">
        <v>100000</v>
      </c>
      <c r="J49" s="126">
        <v>3000</v>
      </c>
    </row>
    <row r="50" spans="1:10" ht="44.25" customHeight="1">
      <c r="A50" s="102"/>
      <c r="B50" s="102"/>
      <c r="C50" s="102"/>
      <c r="D50" s="102"/>
      <c r="E50" s="103"/>
      <c r="F50" s="109" t="s">
        <v>237</v>
      </c>
      <c r="G50" s="122" t="s">
        <v>88</v>
      </c>
      <c r="H50" s="123" t="s">
        <v>0</v>
      </c>
      <c r="I50" s="124">
        <f>I52</f>
        <v>5000</v>
      </c>
      <c r="J50" s="124">
        <f>J52+J56</f>
        <v>0</v>
      </c>
    </row>
    <row r="51" spans="1:10" ht="52.5" customHeight="1">
      <c r="A51" s="213" t="s">
        <v>36</v>
      </c>
      <c r="B51" s="213"/>
      <c r="C51" s="213"/>
      <c r="D51" s="213"/>
      <c r="E51" s="214"/>
      <c r="F51" s="104" t="s">
        <v>186</v>
      </c>
      <c r="G51" s="122" t="s">
        <v>89</v>
      </c>
      <c r="H51" s="123"/>
      <c r="I51" s="124">
        <f>I52</f>
        <v>5000</v>
      </c>
      <c r="J51" s="124">
        <f>J52</f>
        <v>0</v>
      </c>
    </row>
    <row r="52" spans="1:10" ht="42.75">
      <c r="A52" s="213">
        <v>200</v>
      </c>
      <c r="B52" s="213"/>
      <c r="C52" s="213"/>
      <c r="D52" s="213"/>
      <c r="E52" s="214"/>
      <c r="F52" s="127" t="s">
        <v>238</v>
      </c>
      <c r="G52" s="128" t="s">
        <v>90</v>
      </c>
      <c r="H52" s="125" t="s">
        <v>0</v>
      </c>
      <c r="I52" s="126">
        <f>I53</f>
        <v>5000</v>
      </c>
      <c r="J52" s="126">
        <f>J53</f>
        <v>0</v>
      </c>
    </row>
    <row r="53" spans="1:10" ht="28.5">
      <c r="A53" s="131"/>
      <c r="B53" s="131"/>
      <c r="C53" s="131"/>
      <c r="D53" s="131"/>
      <c r="E53" s="132"/>
      <c r="F53" s="127" t="s">
        <v>2</v>
      </c>
      <c r="G53" s="130" t="s">
        <v>0</v>
      </c>
      <c r="H53" s="125">
        <v>200</v>
      </c>
      <c r="I53" s="126">
        <v>5000</v>
      </c>
      <c r="J53" s="126">
        <v>0</v>
      </c>
    </row>
    <row r="54" spans="1:10" ht="81.75" customHeight="1">
      <c r="A54" s="131"/>
      <c r="B54" s="131"/>
      <c r="C54" s="131"/>
      <c r="D54" s="131"/>
      <c r="E54" s="132"/>
      <c r="F54" s="109" t="s">
        <v>239</v>
      </c>
      <c r="G54" s="122" t="s">
        <v>160</v>
      </c>
      <c r="H54" s="125"/>
      <c r="I54" s="126">
        <v>0</v>
      </c>
      <c r="J54" s="126">
        <f>J55</f>
        <v>0</v>
      </c>
    </row>
    <row r="55" spans="1:10" ht="71.25" customHeight="1">
      <c r="A55" s="131"/>
      <c r="B55" s="131"/>
      <c r="C55" s="131"/>
      <c r="D55" s="131"/>
      <c r="E55" s="132"/>
      <c r="F55" s="138" t="s">
        <v>163</v>
      </c>
      <c r="G55" s="122" t="s">
        <v>161</v>
      </c>
      <c r="H55" s="125"/>
      <c r="I55" s="126">
        <f>I56</f>
        <v>0</v>
      </c>
      <c r="J55" s="126">
        <f>J56</f>
        <v>0</v>
      </c>
    </row>
    <row r="56" spans="1:10" ht="42.75">
      <c r="A56" s="131"/>
      <c r="B56" s="131"/>
      <c r="C56" s="131"/>
      <c r="D56" s="131"/>
      <c r="E56" s="132"/>
      <c r="F56" s="139" t="s">
        <v>240</v>
      </c>
      <c r="G56" s="130" t="s">
        <v>162</v>
      </c>
      <c r="H56" s="125"/>
      <c r="I56" s="126">
        <f>I57</f>
        <v>0</v>
      </c>
      <c r="J56" s="126">
        <f>J57</f>
        <v>0</v>
      </c>
    </row>
    <row r="57" spans="1:10" ht="50.25" customHeight="1">
      <c r="A57" s="219" t="s">
        <v>32</v>
      </c>
      <c r="B57" s="219"/>
      <c r="C57" s="219"/>
      <c r="D57" s="219"/>
      <c r="E57" s="220"/>
      <c r="F57" s="127" t="s">
        <v>2</v>
      </c>
      <c r="G57" s="130"/>
      <c r="H57" s="125">
        <v>200</v>
      </c>
      <c r="I57" s="126">
        <v>0</v>
      </c>
      <c r="J57" s="126">
        <v>0</v>
      </c>
    </row>
    <row r="58" spans="1:10" ht="50.25" customHeight="1">
      <c r="A58" s="215" t="s">
        <v>31</v>
      </c>
      <c r="B58" s="215"/>
      <c r="C58" s="215"/>
      <c r="D58" s="215"/>
      <c r="E58" s="216"/>
      <c r="F58" s="118" t="s">
        <v>241</v>
      </c>
      <c r="G58" s="119" t="s">
        <v>91</v>
      </c>
      <c r="H58" s="120" t="s">
        <v>0</v>
      </c>
      <c r="I58" s="121">
        <f>I59</f>
        <v>250000</v>
      </c>
      <c r="J58" s="121">
        <f>J59</f>
        <v>4000</v>
      </c>
    </row>
    <row r="59" spans="1:10" ht="51.75" customHeight="1">
      <c r="A59" s="213" t="s">
        <v>30</v>
      </c>
      <c r="B59" s="213"/>
      <c r="C59" s="213"/>
      <c r="D59" s="213"/>
      <c r="E59" s="214"/>
      <c r="F59" s="109" t="s">
        <v>242</v>
      </c>
      <c r="G59" s="122" t="s">
        <v>92</v>
      </c>
      <c r="H59" s="123" t="s">
        <v>0</v>
      </c>
      <c r="I59" s="124">
        <f>I60</f>
        <v>250000</v>
      </c>
      <c r="J59" s="124">
        <f>J60</f>
        <v>4000</v>
      </c>
    </row>
    <row r="60" spans="1:10" ht="51.75" customHeight="1">
      <c r="A60" s="107"/>
      <c r="B60" s="107"/>
      <c r="C60" s="107"/>
      <c r="D60" s="107"/>
      <c r="E60" s="108"/>
      <c r="F60" s="127" t="s">
        <v>243</v>
      </c>
      <c r="G60" s="122" t="s">
        <v>93</v>
      </c>
      <c r="H60" s="125" t="s">
        <v>0</v>
      </c>
      <c r="I60" s="126">
        <f>I62+I63</f>
        <v>250000</v>
      </c>
      <c r="J60" s="126">
        <f>J62+J63</f>
        <v>4000</v>
      </c>
    </row>
    <row r="61" spans="1:10" ht="42.75">
      <c r="A61" s="218">
        <v>600</v>
      </c>
      <c r="B61" s="237"/>
      <c r="C61" s="237"/>
      <c r="D61" s="237"/>
      <c r="E61" s="238"/>
      <c r="F61" s="109" t="s">
        <v>126</v>
      </c>
      <c r="G61" s="128" t="s">
        <v>94</v>
      </c>
      <c r="H61" s="125"/>
      <c r="I61" s="126">
        <f>I62</f>
        <v>250000</v>
      </c>
      <c r="J61" s="126">
        <f>J62</f>
        <v>4000</v>
      </c>
    </row>
    <row r="62" spans="1:10" ht="15.75" customHeight="1">
      <c r="A62" s="217">
        <v>800</v>
      </c>
      <c r="B62" s="217"/>
      <c r="C62" s="217"/>
      <c r="D62" s="217"/>
      <c r="E62" s="218"/>
      <c r="F62" s="127" t="s">
        <v>2</v>
      </c>
      <c r="G62" s="130" t="s">
        <v>0</v>
      </c>
      <c r="H62" s="125">
        <v>200</v>
      </c>
      <c r="I62" s="126">
        <v>250000</v>
      </c>
      <c r="J62" s="126">
        <v>4000</v>
      </c>
    </row>
    <row r="63" spans="1:10" ht="53.25" customHeight="1" hidden="1">
      <c r="A63" s="131"/>
      <c r="B63" s="131"/>
      <c r="C63" s="131"/>
      <c r="D63" s="131"/>
      <c r="E63" s="132"/>
      <c r="F63" s="127" t="s">
        <v>5</v>
      </c>
      <c r="G63" s="130" t="s">
        <v>0</v>
      </c>
      <c r="H63" s="125">
        <v>500</v>
      </c>
      <c r="I63" s="126">
        <v>0</v>
      </c>
      <c r="J63" s="126">
        <v>0</v>
      </c>
    </row>
    <row r="64" spans="1:10" ht="51" customHeight="1" hidden="1">
      <c r="A64" s="131"/>
      <c r="B64" s="131"/>
      <c r="C64" s="131"/>
      <c r="D64" s="131"/>
      <c r="E64" s="132"/>
      <c r="F64" s="118" t="s">
        <v>153</v>
      </c>
      <c r="G64" s="119" t="s">
        <v>95</v>
      </c>
      <c r="H64" s="125"/>
      <c r="I64" s="121">
        <f>I65</f>
        <v>0</v>
      </c>
      <c r="J64" s="121">
        <f>J65</f>
        <v>0</v>
      </c>
    </row>
    <row r="65" spans="1:10" ht="48" customHeight="1" hidden="1">
      <c r="A65" s="131"/>
      <c r="B65" s="131"/>
      <c r="C65" s="131"/>
      <c r="D65" s="131"/>
      <c r="E65" s="132"/>
      <c r="F65" s="104" t="s">
        <v>154</v>
      </c>
      <c r="G65" s="122" t="s">
        <v>96</v>
      </c>
      <c r="H65" s="111"/>
      <c r="I65" s="106">
        <f>I66</f>
        <v>0</v>
      </c>
      <c r="J65" s="106">
        <f>J66</f>
        <v>0</v>
      </c>
    </row>
    <row r="66" spans="1:10" ht="48" customHeight="1" hidden="1">
      <c r="A66" s="131"/>
      <c r="B66" s="131"/>
      <c r="C66" s="131"/>
      <c r="D66" s="131"/>
      <c r="E66" s="132"/>
      <c r="F66" s="113" t="s">
        <v>155</v>
      </c>
      <c r="G66" s="140" t="s">
        <v>97</v>
      </c>
      <c r="H66" s="111"/>
      <c r="I66" s="112">
        <f>I68+I69</f>
        <v>0</v>
      </c>
      <c r="J66" s="112">
        <f>J68+J69</f>
        <v>0</v>
      </c>
    </row>
    <row r="67" spans="1:10" ht="36.75" customHeight="1" hidden="1">
      <c r="A67" s="131"/>
      <c r="B67" s="131"/>
      <c r="C67" s="131"/>
      <c r="D67" s="131"/>
      <c r="E67" s="132"/>
      <c r="F67" s="104" t="s">
        <v>127</v>
      </c>
      <c r="G67" s="137" t="s">
        <v>98</v>
      </c>
      <c r="H67" s="111"/>
      <c r="I67" s="112">
        <f>I68</f>
        <v>0</v>
      </c>
      <c r="J67" s="112">
        <f>J68</f>
        <v>0</v>
      </c>
    </row>
    <row r="68" spans="1:10" ht="52.5" customHeight="1" hidden="1">
      <c r="A68" s="132"/>
      <c r="B68" s="141"/>
      <c r="C68" s="141"/>
      <c r="D68" s="141"/>
      <c r="E68" s="141"/>
      <c r="F68" s="113" t="s">
        <v>2</v>
      </c>
      <c r="G68" s="130"/>
      <c r="H68" s="111">
        <v>200</v>
      </c>
      <c r="I68" s="112">
        <v>0</v>
      </c>
      <c r="J68" s="112">
        <v>0</v>
      </c>
    </row>
    <row r="69" spans="1:10" ht="49.5" customHeight="1" hidden="1">
      <c r="A69" s="239" t="s">
        <v>29</v>
      </c>
      <c r="B69" s="240"/>
      <c r="C69" s="240"/>
      <c r="D69" s="240"/>
      <c r="E69" s="241"/>
      <c r="F69" s="127" t="s">
        <v>2</v>
      </c>
      <c r="G69" s="130"/>
      <c r="H69" s="111">
        <v>200</v>
      </c>
      <c r="I69" s="112">
        <v>0</v>
      </c>
      <c r="J69" s="112">
        <v>0</v>
      </c>
    </row>
    <row r="70" spans="1:10" ht="48" customHeight="1">
      <c r="A70" s="242" t="s">
        <v>28</v>
      </c>
      <c r="B70" s="243"/>
      <c r="C70" s="243"/>
      <c r="D70" s="243"/>
      <c r="E70" s="244"/>
      <c r="F70" s="118" t="s">
        <v>244</v>
      </c>
      <c r="G70" s="119" t="s">
        <v>99</v>
      </c>
      <c r="H70" s="120" t="s">
        <v>0</v>
      </c>
      <c r="I70" s="121">
        <f aca="true" t="shared" si="1" ref="I70:J73">I71</f>
        <v>30000</v>
      </c>
      <c r="J70" s="121">
        <f t="shared" si="1"/>
        <v>2000</v>
      </c>
    </row>
    <row r="71" spans="1:10" ht="48" customHeight="1">
      <c r="A71" s="103"/>
      <c r="B71" s="142"/>
      <c r="C71" s="142"/>
      <c r="D71" s="142"/>
      <c r="E71" s="142"/>
      <c r="F71" s="109" t="s">
        <v>245</v>
      </c>
      <c r="G71" s="122" t="s">
        <v>100</v>
      </c>
      <c r="H71" s="123" t="s">
        <v>0</v>
      </c>
      <c r="I71" s="124">
        <f>I73</f>
        <v>30000</v>
      </c>
      <c r="J71" s="124">
        <f>J73</f>
        <v>2000</v>
      </c>
    </row>
    <row r="72" spans="1:10" ht="49.5" customHeight="1">
      <c r="A72" s="213" t="s">
        <v>27</v>
      </c>
      <c r="B72" s="213"/>
      <c r="C72" s="213"/>
      <c r="D72" s="213"/>
      <c r="E72" s="214"/>
      <c r="F72" s="109" t="s">
        <v>128</v>
      </c>
      <c r="G72" s="122" t="s">
        <v>101</v>
      </c>
      <c r="H72" s="123"/>
      <c r="I72" s="124">
        <f>I73</f>
        <v>30000</v>
      </c>
      <c r="J72" s="124">
        <f>J73</f>
        <v>2000</v>
      </c>
    </row>
    <row r="73" spans="1:10" ht="42.75">
      <c r="A73" s="217">
        <v>600</v>
      </c>
      <c r="B73" s="217"/>
      <c r="C73" s="217"/>
      <c r="D73" s="217"/>
      <c r="E73" s="218"/>
      <c r="F73" s="127" t="s">
        <v>246</v>
      </c>
      <c r="G73" s="128" t="s">
        <v>102</v>
      </c>
      <c r="H73" s="125" t="s">
        <v>0</v>
      </c>
      <c r="I73" s="126">
        <f t="shared" si="1"/>
        <v>30000</v>
      </c>
      <c r="J73" s="126">
        <f t="shared" si="1"/>
        <v>2000</v>
      </c>
    </row>
    <row r="74" spans="1:10" ht="50.25" customHeight="1">
      <c r="A74" s="235" t="s">
        <v>26</v>
      </c>
      <c r="B74" s="235"/>
      <c r="C74" s="235"/>
      <c r="D74" s="235"/>
      <c r="E74" s="236"/>
      <c r="F74" s="127" t="s">
        <v>2</v>
      </c>
      <c r="G74" s="130" t="s">
        <v>0</v>
      </c>
      <c r="H74" s="125">
        <v>200</v>
      </c>
      <c r="I74" s="126">
        <v>30000</v>
      </c>
      <c r="J74" s="126">
        <v>2000</v>
      </c>
    </row>
    <row r="75" spans="1:10" ht="50.25" customHeight="1">
      <c r="A75" s="233" t="s">
        <v>25</v>
      </c>
      <c r="B75" s="233"/>
      <c r="C75" s="233"/>
      <c r="D75" s="233"/>
      <c r="E75" s="234"/>
      <c r="F75" s="98" t="s">
        <v>247</v>
      </c>
      <c r="G75" s="99" t="s">
        <v>103</v>
      </c>
      <c r="H75" s="100" t="s">
        <v>0</v>
      </c>
      <c r="I75" s="101">
        <f>I76+I80+I88</f>
        <v>200000</v>
      </c>
      <c r="J75" s="101">
        <f>J76+J80+J88</f>
        <v>3000</v>
      </c>
    </row>
    <row r="76" spans="1:10" ht="84" customHeight="1">
      <c r="A76" s="143"/>
      <c r="B76" s="143"/>
      <c r="C76" s="143"/>
      <c r="D76" s="143"/>
      <c r="E76" s="144"/>
      <c r="F76" s="104" t="s">
        <v>285</v>
      </c>
      <c r="G76" s="145" t="s">
        <v>104</v>
      </c>
      <c r="H76" s="105" t="s">
        <v>0</v>
      </c>
      <c r="I76" s="106">
        <f>I78</f>
        <v>200000</v>
      </c>
      <c r="J76" s="106">
        <f>J78</f>
        <v>3000</v>
      </c>
    </row>
    <row r="77" spans="1:10" ht="71.25">
      <c r="A77" s="229" t="s">
        <v>23</v>
      </c>
      <c r="B77" s="229"/>
      <c r="C77" s="229"/>
      <c r="D77" s="229"/>
      <c r="E77" s="230"/>
      <c r="F77" s="104" t="s">
        <v>129</v>
      </c>
      <c r="G77" s="145" t="s">
        <v>105</v>
      </c>
      <c r="H77" s="105"/>
      <c r="I77" s="106">
        <f>I78</f>
        <v>200000</v>
      </c>
      <c r="J77" s="106">
        <f>J78</f>
        <v>3000</v>
      </c>
    </row>
    <row r="78" spans="1:10" ht="42.75">
      <c r="A78" s="231">
        <v>500</v>
      </c>
      <c r="B78" s="231"/>
      <c r="C78" s="231"/>
      <c r="D78" s="231"/>
      <c r="E78" s="232"/>
      <c r="F78" s="113" t="s">
        <v>286</v>
      </c>
      <c r="G78" s="128" t="s">
        <v>106</v>
      </c>
      <c r="H78" s="111" t="s">
        <v>0</v>
      </c>
      <c r="I78" s="112">
        <f>I85</f>
        <v>200000</v>
      </c>
      <c r="J78" s="112">
        <f>J85</f>
        <v>3000</v>
      </c>
    </row>
    <row r="79" spans="1:10" ht="51.75" customHeight="1" hidden="1">
      <c r="A79" s="223" t="s">
        <v>22</v>
      </c>
      <c r="B79" s="223"/>
      <c r="C79" s="223"/>
      <c r="D79" s="223"/>
      <c r="E79" s="224"/>
      <c r="F79" s="113" t="s">
        <v>2</v>
      </c>
      <c r="G79" s="115" t="s">
        <v>0</v>
      </c>
      <c r="H79" s="111">
        <v>200</v>
      </c>
      <c r="I79" s="112">
        <v>100000</v>
      </c>
      <c r="J79" s="112">
        <v>5000</v>
      </c>
    </row>
    <row r="80" spans="1:10" ht="51.75" customHeight="1" hidden="1">
      <c r="A80" s="225" t="s">
        <v>21</v>
      </c>
      <c r="B80" s="225"/>
      <c r="C80" s="225"/>
      <c r="D80" s="225"/>
      <c r="E80" s="226"/>
      <c r="F80" s="104" t="s">
        <v>73</v>
      </c>
      <c r="G80" s="145" t="s">
        <v>24</v>
      </c>
      <c r="H80" s="105" t="s">
        <v>0</v>
      </c>
      <c r="I80" s="106"/>
      <c r="J80" s="106"/>
    </row>
    <row r="81" spans="1:10" ht="30.75" customHeight="1" hidden="1">
      <c r="A81" s="225">
        <v>200</v>
      </c>
      <c r="B81" s="225"/>
      <c r="C81" s="225"/>
      <c r="D81" s="225"/>
      <c r="E81" s="226"/>
      <c r="F81" s="113" t="s">
        <v>74</v>
      </c>
      <c r="G81" s="128" t="s">
        <v>65</v>
      </c>
      <c r="H81" s="111" t="s">
        <v>0</v>
      </c>
      <c r="I81" s="112"/>
      <c r="J81" s="112"/>
    </row>
    <row r="82" spans="1:10" ht="15.75" customHeight="1" hidden="1">
      <c r="A82" s="221">
        <v>800</v>
      </c>
      <c r="B82" s="221"/>
      <c r="C82" s="221"/>
      <c r="D82" s="221"/>
      <c r="E82" s="222"/>
      <c r="F82" s="113" t="s">
        <v>2</v>
      </c>
      <c r="G82" s="115" t="s">
        <v>0</v>
      </c>
      <c r="H82" s="111">
        <v>200</v>
      </c>
      <c r="I82" s="112"/>
      <c r="J82" s="112"/>
    </row>
    <row r="83" spans="1:10" ht="46.5" customHeight="1" hidden="1">
      <c r="A83" s="146"/>
      <c r="B83" s="146"/>
      <c r="C83" s="146"/>
      <c r="D83" s="146"/>
      <c r="E83" s="147"/>
      <c r="F83" s="113" t="s">
        <v>1</v>
      </c>
      <c r="G83" s="115" t="s">
        <v>0</v>
      </c>
      <c r="H83" s="111">
        <v>800</v>
      </c>
      <c r="I83" s="112"/>
      <c r="J83" s="112"/>
    </row>
    <row r="84" spans="1:10" ht="30.75" customHeight="1" hidden="1">
      <c r="A84" s="146"/>
      <c r="B84" s="146"/>
      <c r="C84" s="146"/>
      <c r="D84" s="146"/>
      <c r="E84" s="147"/>
      <c r="F84" s="109" t="s">
        <v>67</v>
      </c>
      <c r="G84" s="130" t="s">
        <v>64</v>
      </c>
      <c r="H84" s="111"/>
      <c r="I84" s="112"/>
      <c r="J84" s="112"/>
    </row>
    <row r="85" spans="1:10" ht="28.5">
      <c r="A85" s="146"/>
      <c r="B85" s="146"/>
      <c r="C85" s="146"/>
      <c r="D85" s="146"/>
      <c r="E85" s="147"/>
      <c r="F85" s="113" t="s">
        <v>2</v>
      </c>
      <c r="G85" s="115" t="s">
        <v>0</v>
      </c>
      <c r="H85" s="111">
        <v>200</v>
      </c>
      <c r="I85" s="112">
        <v>200000</v>
      </c>
      <c r="J85" s="112">
        <v>3000</v>
      </c>
    </row>
    <row r="86" spans="1:10" ht="42.75">
      <c r="A86" s="146"/>
      <c r="B86" s="146"/>
      <c r="C86" s="146"/>
      <c r="D86" s="146"/>
      <c r="E86" s="147"/>
      <c r="F86" s="104" t="s">
        <v>250</v>
      </c>
      <c r="G86" s="128" t="s">
        <v>130</v>
      </c>
      <c r="H86" s="111"/>
      <c r="I86" s="112">
        <f aca="true" t="shared" si="2" ref="I86:J88">I87</f>
        <v>0</v>
      </c>
      <c r="J86" s="112">
        <f t="shared" si="2"/>
        <v>0</v>
      </c>
    </row>
    <row r="87" spans="1:10" ht="57">
      <c r="A87" s="146"/>
      <c r="B87" s="146"/>
      <c r="C87" s="146"/>
      <c r="D87" s="146"/>
      <c r="E87" s="147"/>
      <c r="F87" s="104" t="s">
        <v>133</v>
      </c>
      <c r="G87" s="137" t="s">
        <v>131</v>
      </c>
      <c r="H87" s="111"/>
      <c r="I87" s="112">
        <f t="shared" si="2"/>
        <v>0</v>
      </c>
      <c r="J87" s="112">
        <f t="shared" si="2"/>
        <v>0</v>
      </c>
    </row>
    <row r="88" spans="1:10" ht="42.75">
      <c r="A88" s="146"/>
      <c r="B88" s="146"/>
      <c r="C88" s="146"/>
      <c r="D88" s="146"/>
      <c r="E88" s="147"/>
      <c r="F88" s="104" t="s">
        <v>251</v>
      </c>
      <c r="G88" s="128" t="s">
        <v>132</v>
      </c>
      <c r="H88" s="105"/>
      <c r="I88" s="112">
        <f t="shared" si="2"/>
        <v>0</v>
      </c>
      <c r="J88" s="112">
        <f t="shared" si="2"/>
        <v>0</v>
      </c>
    </row>
    <row r="89" spans="1:10" ht="48" customHeight="1">
      <c r="A89" s="219" t="s">
        <v>20</v>
      </c>
      <c r="B89" s="219"/>
      <c r="C89" s="219"/>
      <c r="D89" s="219"/>
      <c r="E89" s="220"/>
      <c r="F89" s="113" t="s">
        <v>2</v>
      </c>
      <c r="G89" s="115"/>
      <c r="H89" s="111">
        <v>200</v>
      </c>
      <c r="I89" s="112">
        <v>0</v>
      </c>
      <c r="J89" s="112">
        <v>0</v>
      </c>
    </row>
    <row r="90" spans="1:10" ht="40.5">
      <c r="A90" s="215" t="s">
        <v>19</v>
      </c>
      <c r="B90" s="215"/>
      <c r="C90" s="215"/>
      <c r="D90" s="215"/>
      <c r="E90" s="216"/>
      <c r="F90" s="118" t="s">
        <v>252</v>
      </c>
      <c r="G90" s="119" t="s">
        <v>107</v>
      </c>
      <c r="H90" s="120" t="s">
        <v>0</v>
      </c>
      <c r="I90" s="121">
        <f aca="true" t="shared" si="3" ref="I90:J93">I91</f>
        <v>0</v>
      </c>
      <c r="J90" s="121">
        <f t="shared" si="3"/>
        <v>0</v>
      </c>
    </row>
    <row r="91" spans="1:10" ht="42.75">
      <c r="A91" s="102"/>
      <c r="B91" s="102"/>
      <c r="C91" s="102"/>
      <c r="D91" s="102"/>
      <c r="E91" s="103"/>
      <c r="F91" s="109" t="s">
        <v>253</v>
      </c>
      <c r="G91" s="122" t="s">
        <v>109</v>
      </c>
      <c r="H91" s="123" t="s">
        <v>0</v>
      </c>
      <c r="I91" s="124">
        <f>I93</f>
        <v>0</v>
      </c>
      <c r="J91" s="124">
        <f>J93</f>
        <v>0</v>
      </c>
    </row>
    <row r="92" spans="1:10" ht="66.75" customHeight="1">
      <c r="A92" s="213" t="s">
        <v>18</v>
      </c>
      <c r="B92" s="213"/>
      <c r="C92" s="213"/>
      <c r="D92" s="213"/>
      <c r="E92" s="214"/>
      <c r="F92" s="109" t="s">
        <v>134</v>
      </c>
      <c r="G92" s="122" t="s">
        <v>108</v>
      </c>
      <c r="H92" s="123"/>
      <c r="I92" s="124">
        <f>I93</f>
        <v>0</v>
      </c>
      <c r="J92" s="124">
        <f>J93</f>
        <v>0</v>
      </c>
    </row>
    <row r="93" spans="1:10" ht="42.75">
      <c r="A93" s="217">
        <v>800</v>
      </c>
      <c r="B93" s="217"/>
      <c r="C93" s="217"/>
      <c r="D93" s="217"/>
      <c r="E93" s="218"/>
      <c r="F93" s="127" t="s">
        <v>254</v>
      </c>
      <c r="G93" s="128" t="s">
        <v>110</v>
      </c>
      <c r="H93" s="125" t="s">
        <v>0</v>
      </c>
      <c r="I93" s="126">
        <f t="shared" si="3"/>
        <v>0</v>
      </c>
      <c r="J93" s="126">
        <f t="shared" si="3"/>
        <v>0</v>
      </c>
    </row>
    <row r="94" spans="1:10" ht="28.5">
      <c r="A94" s="131"/>
      <c r="B94" s="131"/>
      <c r="C94" s="131"/>
      <c r="D94" s="131"/>
      <c r="E94" s="132"/>
      <c r="F94" s="127" t="s">
        <v>2</v>
      </c>
      <c r="G94" s="130" t="s">
        <v>0</v>
      </c>
      <c r="H94" s="125">
        <v>200</v>
      </c>
      <c r="I94" s="126">
        <v>0</v>
      </c>
      <c r="J94" s="126">
        <v>0</v>
      </c>
    </row>
    <row r="95" spans="1:10" ht="27">
      <c r="A95" s="131"/>
      <c r="B95" s="131"/>
      <c r="C95" s="131"/>
      <c r="D95" s="131"/>
      <c r="E95" s="132"/>
      <c r="F95" s="118" t="s">
        <v>255</v>
      </c>
      <c r="G95" s="119" t="s">
        <v>204</v>
      </c>
      <c r="H95" s="120"/>
      <c r="I95" s="121">
        <f>I96</f>
        <v>72371</v>
      </c>
      <c r="J95" s="121">
        <f>J96</f>
        <v>68811</v>
      </c>
    </row>
    <row r="96" spans="1:10" ht="28.5">
      <c r="A96" s="131"/>
      <c r="B96" s="131"/>
      <c r="C96" s="131"/>
      <c r="D96" s="131"/>
      <c r="E96" s="132"/>
      <c r="F96" s="127" t="s">
        <v>256</v>
      </c>
      <c r="G96" s="130" t="s">
        <v>205</v>
      </c>
      <c r="H96" s="125"/>
      <c r="I96" s="126">
        <f>I97</f>
        <v>72371</v>
      </c>
      <c r="J96" s="126">
        <f>J97</f>
        <v>68811</v>
      </c>
    </row>
    <row r="97" spans="1:10" ht="28.5">
      <c r="A97" s="131"/>
      <c r="B97" s="131"/>
      <c r="C97" s="131"/>
      <c r="D97" s="131"/>
      <c r="E97" s="132"/>
      <c r="F97" s="127" t="s">
        <v>201</v>
      </c>
      <c r="G97" s="130" t="s">
        <v>206</v>
      </c>
      <c r="H97" s="125"/>
      <c r="I97" s="126">
        <f>I98+I100</f>
        <v>72371</v>
      </c>
      <c r="J97" s="126">
        <f>J98+J100</f>
        <v>68811</v>
      </c>
    </row>
    <row r="98" spans="1:10" ht="34.5" customHeight="1">
      <c r="A98" s="131"/>
      <c r="B98" s="131"/>
      <c r="C98" s="131"/>
      <c r="D98" s="131"/>
      <c r="E98" s="132"/>
      <c r="F98" s="127" t="s">
        <v>257</v>
      </c>
      <c r="G98" s="130" t="s">
        <v>207</v>
      </c>
      <c r="H98" s="125"/>
      <c r="I98" s="126">
        <f>I99</f>
        <v>7000</v>
      </c>
      <c r="J98" s="126">
        <f>J99</f>
        <v>3440</v>
      </c>
    </row>
    <row r="99" spans="1:10" ht="14.25">
      <c r="A99" s="131"/>
      <c r="B99" s="131"/>
      <c r="C99" s="131"/>
      <c r="D99" s="131"/>
      <c r="E99" s="132"/>
      <c r="F99" s="127" t="s">
        <v>202</v>
      </c>
      <c r="G99" s="130"/>
      <c r="H99" s="125">
        <v>800</v>
      </c>
      <c r="I99" s="126">
        <v>7000</v>
      </c>
      <c r="J99" s="126">
        <v>3440</v>
      </c>
    </row>
    <row r="100" spans="1:10" ht="57">
      <c r="A100" s="131"/>
      <c r="B100" s="131"/>
      <c r="C100" s="131"/>
      <c r="D100" s="131"/>
      <c r="E100" s="132"/>
      <c r="F100" s="148" t="s">
        <v>203</v>
      </c>
      <c r="G100" s="130" t="s">
        <v>208</v>
      </c>
      <c r="H100" s="125"/>
      <c r="I100" s="126">
        <f>I101</f>
        <v>65371</v>
      </c>
      <c r="J100" s="126">
        <f>J101</f>
        <v>65371</v>
      </c>
    </row>
    <row r="101" spans="1:10" ht="14.25">
      <c r="A101" s="131"/>
      <c r="B101" s="131"/>
      <c r="C101" s="131"/>
      <c r="D101" s="131"/>
      <c r="E101" s="132"/>
      <c r="F101" s="127" t="s">
        <v>202</v>
      </c>
      <c r="G101" s="130"/>
      <c r="H101" s="125">
        <v>800</v>
      </c>
      <c r="I101" s="126">
        <v>65371</v>
      </c>
      <c r="J101" s="126">
        <v>65371</v>
      </c>
    </row>
    <row r="102" spans="1:10" ht="35.25" customHeight="1">
      <c r="A102" s="131"/>
      <c r="B102" s="131"/>
      <c r="C102" s="131"/>
      <c r="D102" s="131"/>
      <c r="E102" s="132"/>
      <c r="F102" s="118" t="s">
        <v>258</v>
      </c>
      <c r="G102" s="119" t="s">
        <v>111</v>
      </c>
      <c r="H102" s="125"/>
      <c r="I102" s="121">
        <f>I103+I107+I111</f>
        <v>335000</v>
      </c>
      <c r="J102" s="121">
        <f>J103+J107+J111</f>
        <v>1560</v>
      </c>
    </row>
    <row r="103" spans="1:10" ht="49.5" customHeight="1">
      <c r="A103" s="131"/>
      <c r="B103" s="131"/>
      <c r="C103" s="131"/>
      <c r="D103" s="131"/>
      <c r="E103" s="132"/>
      <c r="F103" s="109" t="s">
        <v>287</v>
      </c>
      <c r="G103" s="122" t="s">
        <v>112</v>
      </c>
      <c r="H103" s="125"/>
      <c r="I103" s="124">
        <f>I105</f>
        <v>10000</v>
      </c>
      <c r="J103" s="124">
        <f>J105</f>
        <v>1000</v>
      </c>
    </row>
    <row r="104" spans="1:10" ht="50.25" customHeight="1">
      <c r="A104" s="131"/>
      <c r="B104" s="131"/>
      <c r="C104" s="131"/>
      <c r="D104" s="131"/>
      <c r="E104" s="132"/>
      <c r="F104" s="104" t="s">
        <v>135</v>
      </c>
      <c r="G104" s="122" t="s">
        <v>113</v>
      </c>
      <c r="H104" s="125"/>
      <c r="I104" s="124">
        <f>I105</f>
        <v>10000</v>
      </c>
      <c r="J104" s="124">
        <f>J105</f>
        <v>1000</v>
      </c>
    </row>
    <row r="105" spans="1:10" ht="54.75" customHeight="1">
      <c r="A105" s="131"/>
      <c r="B105" s="131"/>
      <c r="C105" s="131"/>
      <c r="D105" s="131"/>
      <c r="E105" s="132"/>
      <c r="F105" s="113" t="s">
        <v>260</v>
      </c>
      <c r="G105" s="128" t="s">
        <v>114</v>
      </c>
      <c r="H105" s="125"/>
      <c r="I105" s="126">
        <f>I106</f>
        <v>10000</v>
      </c>
      <c r="J105" s="126">
        <f>J106</f>
        <v>1000</v>
      </c>
    </row>
    <row r="106" spans="1:10" ht="68.25" customHeight="1">
      <c r="A106" s="131"/>
      <c r="B106" s="131"/>
      <c r="C106" s="131"/>
      <c r="D106" s="131"/>
      <c r="E106" s="132"/>
      <c r="F106" s="127" t="s">
        <v>2</v>
      </c>
      <c r="G106" s="130"/>
      <c r="H106" s="125">
        <v>200</v>
      </c>
      <c r="I106" s="126">
        <v>10000</v>
      </c>
      <c r="J106" s="126">
        <v>1000</v>
      </c>
    </row>
    <row r="107" spans="1:10" ht="51.75" customHeight="1">
      <c r="A107" s="131"/>
      <c r="B107" s="131"/>
      <c r="C107" s="131"/>
      <c r="D107" s="131"/>
      <c r="E107" s="132"/>
      <c r="F107" s="109" t="s">
        <v>261</v>
      </c>
      <c r="G107" s="122" t="s">
        <v>115</v>
      </c>
      <c r="H107" s="125"/>
      <c r="I107" s="124">
        <f>I109</f>
        <v>50000</v>
      </c>
      <c r="J107" s="124">
        <f>J109</f>
        <v>560</v>
      </c>
    </row>
    <row r="108" spans="1:10" ht="69" customHeight="1">
      <c r="A108" s="219" t="s">
        <v>17</v>
      </c>
      <c r="B108" s="219"/>
      <c r="C108" s="219"/>
      <c r="D108" s="219"/>
      <c r="E108" s="220"/>
      <c r="F108" s="104" t="s">
        <v>136</v>
      </c>
      <c r="G108" s="122" t="s">
        <v>116</v>
      </c>
      <c r="H108" s="125"/>
      <c r="I108" s="124">
        <f>I109</f>
        <v>50000</v>
      </c>
      <c r="J108" s="124">
        <f>J109</f>
        <v>560</v>
      </c>
    </row>
    <row r="109" spans="1:10" ht="64.5" customHeight="1">
      <c r="A109" s="215" t="s">
        <v>16</v>
      </c>
      <c r="B109" s="215"/>
      <c r="C109" s="215"/>
      <c r="D109" s="215"/>
      <c r="E109" s="216"/>
      <c r="F109" s="113" t="s">
        <v>262</v>
      </c>
      <c r="G109" s="128" t="s">
        <v>117</v>
      </c>
      <c r="H109" s="125"/>
      <c r="I109" s="126">
        <f>I110</f>
        <v>50000</v>
      </c>
      <c r="J109" s="126">
        <f>J110</f>
        <v>560</v>
      </c>
    </row>
    <row r="110" spans="1:10" ht="64.5" customHeight="1">
      <c r="A110" s="102"/>
      <c r="B110" s="102"/>
      <c r="C110" s="102"/>
      <c r="D110" s="102"/>
      <c r="E110" s="103"/>
      <c r="F110" s="127" t="s">
        <v>2</v>
      </c>
      <c r="G110" s="130"/>
      <c r="H110" s="125">
        <v>200</v>
      </c>
      <c r="I110" s="126">
        <v>50000</v>
      </c>
      <c r="J110" s="126">
        <v>560</v>
      </c>
    </row>
    <row r="111" spans="1:10" ht="54" customHeight="1">
      <c r="A111" s="213" t="s">
        <v>15</v>
      </c>
      <c r="B111" s="213"/>
      <c r="C111" s="213"/>
      <c r="D111" s="213"/>
      <c r="E111" s="214"/>
      <c r="F111" s="109" t="s">
        <v>288</v>
      </c>
      <c r="G111" s="145" t="s">
        <v>165</v>
      </c>
      <c r="H111" s="111" t="s">
        <v>0</v>
      </c>
      <c r="I111" s="126">
        <f>I112</f>
        <v>275000</v>
      </c>
      <c r="J111" s="126">
        <f>J112</f>
        <v>0</v>
      </c>
    </row>
    <row r="112" spans="1:10" ht="42.75">
      <c r="A112" s="213">
        <v>200</v>
      </c>
      <c r="B112" s="213"/>
      <c r="C112" s="213"/>
      <c r="D112" s="213"/>
      <c r="E112" s="214"/>
      <c r="F112" s="109" t="s">
        <v>168</v>
      </c>
      <c r="G112" s="145" t="s">
        <v>166</v>
      </c>
      <c r="H112" s="111"/>
      <c r="I112" s="126">
        <f>I113</f>
        <v>275000</v>
      </c>
      <c r="J112" s="126">
        <f>J113</f>
        <v>0</v>
      </c>
    </row>
    <row r="113" spans="1:10" ht="42.75">
      <c r="A113" s="131"/>
      <c r="B113" s="131"/>
      <c r="C113" s="131"/>
      <c r="D113" s="131"/>
      <c r="E113" s="132"/>
      <c r="F113" s="127" t="s">
        <v>264</v>
      </c>
      <c r="G113" s="149" t="s">
        <v>167</v>
      </c>
      <c r="H113" s="111" t="s">
        <v>0</v>
      </c>
      <c r="I113" s="126">
        <f>I114+I115</f>
        <v>275000</v>
      </c>
      <c r="J113" s="126">
        <f>J114+J115</f>
        <v>0</v>
      </c>
    </row>
    <row r="114" spans="1:10" ht="57">
      <c r="A114" s="131"/>
      <c r="B114" s="131"/>
      <c r="C114" s="131"/>
      <c r="D114" s="131"/>
      <c r="E114" s="132"/>
      <c r="F114" s="113" t="s">
        <v>3</v>
      </c>
      <c r="G114" s="150"/>
      <c r="H114" s="111">
        <v>100</v>
      </c>
      <c r="I114" s="126">
        <v>222000</v>
      </c>
      <c r="J114" s="126">
        <v>0</v>
      </c>
    </row>
    <row r="115" spans="1:10" ht="28.5">
      <c r="A115" s="131"/>
      <c r="B115" s="131"/>
      <c r="C115" s="131"/>
      <c r="D115" s="131"/>
      <c r="E115" s="132"/>
      <c r="F115" s="113" t="s">
        <v>2</v>
      </c>
      <c r="G115" s="150"/>
      <c r="H115" s="111">
        <v>200</v>
      </c>
      <c r="I115" s="126">
        <v>53000</v>
      </c>
      <c r="J115" s="126">
        <v>0</v>
      </c>
    </row>
    <row r="116" spans="1:10" ht="40.5">
      <c r="A116" s="131"/>
      <c r="B116" s="131"/>
      <c r="C116" s="131"/>
      <c r="D116" s="131"/>
      <c r="E116" s="132"/>
      <c r="F116" s="118" t="s">
        <v>265</v>
      </c>
      <c r="G116" s="119" t="s">
        <v>118</v>
      </c>
      <c r="H116" s="120" t="s">
        <v>0</v>
      </c>
      <c r="I116" s="121">
        <f>I117</f>
        <v>5759196</v>
      </c>
      <c r="J116" s="121">
        <f>J117</f>
        <v>5850196</v>
      </c>
    </row>
    <row r="117" spans="1:10" ht="42.75">
      <c r="A117" s="131"/>
      <c r="B117" s="131"/>
      <c r="C117" s="131"/>
      <c r="D117" s="131"/>
      <c r="E117" s="132"/>
      <c r="F117" s="109" t="s">
        <v>266</v>
      </c>
      <c r="G117" s="122" t="s">
        <v>119</v>
      </c>
      <c r="H117" s="123" t="s">
        <v>0</v>
      </c>
      <c r="I117" s="124">
        <f>I118</f>
        <v>5759196</v>
      </c>
      <c r="J117" s="124">
        <f>J118</f>
        <v>5850196</v>
      </c>
    </row>
    <row r="118" spans="1:10" ht="42.75">
      <c r="A118" s="131"/>
      <c r="B118" s="131"/>
      <c r="C118" s="131"/>
      <c r="D118" s="131"/>
      <c r="E118" s="132"/>
      <c r="F118" s="151" t="s">
        <v>143</v>
      </c>
      <c r="G118" s="122" t="s">
        <v>120</v>
      </c>
      <c r="H118" s="123"/>
      <c r="I118" s="124">
        <f>I119+I121+I123+I125+I127</f>
        <v>5759196</v>
      </c>
      <c r="J118" s="124">
        <f>J119+J121+J123+J125+J127</f>
        <v>5850196</v>
      </c>
    </row>
    <row r="119" spans="1:10" ht="42.75">
      <c r="A119" s="131"/>
      <c r="B119" s="131"/>
      <c r="C119" s="131"/>
      <c r="D119" s="131"/>
      <c r="E119" s="132"/>
      <c r="F119" s="127" t="s">
        <v>267</v>
      </c>
      <c r="G119" s="128" t="s">
        <v>121</v>
      </c>
      <c r="H119" s="125" t="s">
        <v>0</v>
      </c>
      <c r="I119" s="126">
        <f>I120</f>
        <v>2101000</v>
      </c>
      <c r="J119" s="126">
        <f>J120</f>
        <v>2192000</v>
      </c>
    </row>
    <row r="120" spans="1:10" ht="28.5">
      <c r="A120" s="131"/>
      <c r="B120" s="131"/>
      <c r="C120" s="131"/>
      <c r="D120" s="131"/>
      <c r="E120" s="132"/>
      <c r="F120" s="127" t="s">
        <v>2</v>
      </c>
      <c r="G120" s="130" t="s">
        <v>0</v>
      </c>
      <c r="H120" s="125">
        <v>200</v>
      </c>
      <c r="I120" s="126">
        <v>2101000</v>
      </c>
      <c r="J120" s="126">
        <v>2192000</v>
      </c>
    </row>
    <row r="121" spans="1:10" ht="28.5">
      <c r="A121" s="131"/>
      <c r="B121" s="131"/>
      <c r="C121" s="131"/>
      <c r="D121" s="131"/>
      <c r="E121" s="132"/>
      <c r="F121" s="127" t="s">
        <v>179</v>
      </c>
      <c r="G121" s="130" t="s">
        <v>164</v>
      </c>
      <c r="H121" s="125"/>
      <c r="I121" s="126">
        <f>I122</f>
        <v>2151542</v>
      </c>
      <c r="J121" s="126">
        <f>J122</f>
        <v>2151542</v>
      </c>
    </row>
    <row r="122" spans="1:10" ht="28.5">
      <c r="A122" s="131"/>
      <c r="B122" s="131"/>
      <c r="C122" s="131"/>
      <c r="D122" s="131"/>
      <c r="E122" s="132"/>
      <c r="F122" s="127" t="s">
        <v>2</v>
      </c>
      <c r="G122" s="130" t="s">
        <v>0</v>
      </c>
      <c r="H122" s="125">
        <v>200</v>
      </c>
      <c r="I122" s="126">
        <v>2151542</v>
      </c>
      <c r="J122" s="126">
        <v>2151542</v>
      </c>
    </row>
    <row r="123" spans="1:10" ht="28.5">
      <c r="A123" s="131"/>
      <c r="B123" s="131"/>
      <c r="C123" s="131"/>
      <c r="D123" s="131"/>
      <c r="E123" s="132"/>
      <c r="F123" s="127" t="s">
        <v>213</v>
      </c>
      <c r="G123" s="130" t="s">
        <v>180</v>
      </c>
      <c r="H123" s="125"/>
      <c r="I123" s="126">
        <f>I124</f>
        <v>114000</v>
      </c>
      <c r="J123" s="126">
        <f>J124</f>
        <v>114000</v>
      </c>
    </row>
    <row r="124" spans="1:10" ht="28.5">
      <c r="A124" s="131"/>
      <c r="B124" s="131"/>
      <c r="C124" s="131"/>
      <c r="D124" s="131"/>
      <c r="E124" s="132"/>
      <c r="F124" s="127" t="s">
        <v>2</v>
      </c>
      <c r="G124" s="130" t="s">
        <v>0</v>
      </c>
      <c r="H124" s="125">
        <v>200</v>
      </c>
      <c r="I124" s="126">
        <v>114000</v>
      </c>
      <c r="J124" s="126">
        <v>114000</v>
      </c>
    </row>
    <row r="125" spans="1:10" ht="42.75">
      <c r="A125" s="131"/>
      <c r="B125" s="131"/>
      <c r="C125" s="131"/>
      <c r="D125" s="131"/>
      <c r="E125" s="132"/>
      <c r="F125" s="127" t="s">
        <v>214</v>
      </c>
      <c r="G125" s="130" t="s">
        <v>215</v>
      </c>
      <c r="H125" s="125"/>
      <c r="I125" s="126">
        <f>I126</f>
        <v>1322654</v>
      </c>
      <c r="J125" s="126">
        <f>J126</f>
        <v>1322654</v>
      </c>
    </row>
    <row r="126" spans="1:10" ht="28.5">
      <c r="A126" s="131"/>
      <c r="B126" s="131"/>
      <c r="C126" s="131"/>
      <c r="D126" s="131"/>
      <c r="E126" s="132"/>
      <c r="F126" s="127" t="s">
        <v>2</v>
      </c>
      <c r="G126" s="130"/>
      <c r="H126" s="125">
        <v>200</v>
      </c>
      <c r="I126" s="126">
        <v>1322654</v>
      </c>
      <c r="J126" s="126">
        <v>1322654</v>
      </c>
    </row>
    <row r="127" spans="1:10" ht="45.75" customHeight="1">
      <c r="A127" s="131"/>
      <c r="B127" s="131"/>
      <c r="C127" s="131"/>
      <c r="D127" s="131"/>
      <c r="E127" s="132"/>
      <c r="F127" s="127" t="s">
        <v>289</v>
      </c>
      <c r="G127" s="130" t="s">
        <v>290</v>
      </c>
      <c r="H127" s="125"/>
      <c r="I127" s="126">
        <f>I128</f>
        <v>70000</v>
      </c>
      <c r="J127" s="126">
        <f>J128</f>
        <v>70000</v>
      </c>
    </row>
    <row r="128" spans="1:10" ht="28.5">
      <c r="A128" s="131"/>
      <c r="B128" s="131"/>
      <c r="C128" s="131"/>
      <c r="D128" s="131"/>
      <c r="E128" s="132"/>
      <c r="F128" s="127" t="s">
        <v>2</v>
      </c>
      <c r="G128" s="130"/>
      <c r="H128" s="125">
        <v>200</v>
      </c>
      <c r="I128" s="126">
        <v>70000</v>
      </c>
      <c r="J128" s="126">
        <v>70000</v>
      </c>
    </row>
    <row r="129" spans="1:10" ht="40.5">
      <c r="A129" s="131"/>
      <c r="B129" s="131"/>
      <c r="C129" s="131"/>
      <c r="D129" s="131"/>
      <c r="E129" s="132"/>
      <c r="F129" s="118" t="s">
        <v>272</v>
      </c>
      <c r="G129" s="119" t="s">
        <v>181</v>
      </c>
      <c r="H129" s="120"/>
      <c r="I129" s="121">
        <f aca="true" t="shared" si="4" ref="I129:J132">I130</f>
        <v>0</v>
      </c>
      <c r="J129" s="121">
        <f t="shared" si="4"/>
        <v>0</v>
      </c>
    </row>
    <row r="130" spans="1:10" ht="54" customHeight="1">
      <c r="A130" s="131"/>
      <c r="B130" s="131"/>
      <c r="C130" s="131"/>
      <c r="D130" s="131"/>
      <c r="E130" s="132"/>
      <c r="F130" s="127" t="s">
        <v>273</v>
      </c>
      <c r="G130" s="130" t="s">
        <v>182</v>
      </c>
      <c r="H130" s="125"/>
      <c r="I130" s="126">
        <f t="shared" si="4"/>
        <v>0</v>
      </c>
      <c r="J130" s="126">
        <f t="shared" si="4"/>
        <v>0</v>
      </c>
    </row>
    <row r="131" spans="1:10" ht="28.5">
      <c r="A131" s="131"/>
      <c r="B131" s="131"/>
      <c r="C131" s="131"/>
      <c r="D131" s="131"/>
      <c r="E131" s="132"/>
      <c r="F131" s="127" t="s">
        <v>183</v>
      </c>
      <c r="G131" s="130" t="s">
        <v>184</v>
      </c>
      <c r="H131" s="125"/>
      <c r="I131" s="126">
        <f t="shared" si="4"/>
        <v>0</v>
      </c>
      <c r="J131" s="126">
        <f t="shared" si="4"/>
        <v>0</v>
      </c>
    </row>
    <row r="132" spans="1:10" ht="42.75">
      <c r="A132" s="131"/>
      <c r="B132" s="131"/>
      <c r="C132" s="131"/>
      <c r="D132" s="131"/>
      <c r="E132" s="132"/>
      <c r="F132" s="127" t="s">
        <v>274</v>
      </c>
      <c r="G132" s="130" t="s">
        <v>185</v>
      </c>
      <c r="H132" s="125"/>
      <c r="I132" s="126">
        <f t="shared" si="4"/>
        <v>0</v>
      </c>
      <c r="J132" s="126">
        <f t="shared" si="4"/>
        <v>0</v>
      </c>
    </row>
    <row r="133" spans="1:10" ht="28.5">
      <c r="A133" s="131"/>
      <c r="B133" s="131"/>
      <c r="C133" s="131"/>
      <c r="D133" s="131"/>
      <c r="E133" s="132"/>
      <c r="F133" s="127" t="s">
        <v>2</v>
      </c>
      <c r="G133" s="130"/>
      <c r="H133" s="125">
        <v>200</v>
      </c>
      <c r="I133" s="126">
        <v>0</v>
      </c>
      <c r="J133" s="126">
        <v>0</v>
      </c>
    </row>
    <row r="134" spans="1:10" ht="27">
      <c r="A134" s="131"/>
      <c r="B134" s="131"/>
      <c r="C134" s="131"/>
      <c r="D134" s="131"/>
      <c r="E134" s="132"/>
      <c r="F134" s="118" t="s">
        <v>275</v>
      </c>
      <c r="G134" s="119" t="s">
        <v>123</v>
      </c>
      <c r="H134" s="125"/>
      <c r="I134" s="121">
        <f>I135</f>
        <v>825510</v>
      </c>
      <c r="J134" s="121">
        <f>J135</f>
        <v>154718</v>
      </c>
    </row>
    <row r="135" spans="1:10" ht="42.75">
      <c r="A135" s="131"/>
      <c r="B135" s="131"/>
      <c r="C135" s="131"/>
      <c r="D135" s="131"/>
      <c r="E135" s="132"/>
      <c r="F135" s="109" t="s">
        <v>276</v>
      </c>
      <c r="G135" s="122" t="s">
        <v>171</v>
      </c>
      <c r="H135" s="125"/>
      <c r="I135" s="126">
        <f>I136</f>
        <v>825510</v>
      </c>
      <c r="J135" s="126">
        <f>J136</f>
        <v>154718</v>
      </c>
    </row>
    <row r="136" spans="1:10" ht="42.75">
      <c r="A136" s="131"/>
      <c r="B136" s="131"/>
      <c r="C136" s="131"/>
      <c r="D136" s="131"/>
      <c r="E136" s="132"/>
      <c r="F136" s="109" t="s">
        <v>142</v>
      </c>
      <c r="G136" s="122" t="s">
        <v>172</v>
      </c>
      <c r="H136" s="125"/>
      <c r="I136" s="126">
        <f>I137+I139+I141</f>
        <v>825510</v>
      </c>
      <c r="J136" s="126">
        <f>J137+J139+J141</f>
        <v>154718</v>
      </c>
    </row>
    <row r="137" spans="1:10" ht="57">
      <c r="A137" s="131"/>
      <c r="B137" s="131"/>
      <c r="C137" s="131"/>
      <c r="D137" s="131"/>
      <c r="E137" s="132"/>
      <c r="F137" s="127" t="s">
        <v>277</v>
      </c>
      <c r="G137" s="128" t="s">
        <v>173</v>
      </c>
      <c r="H137" s="125"/>
      <c r="I137" s="126">
        <f>I138</f>
        <v>594710</v>
      </c>
      <c r="J137" s="126">
        <f>J138</f>
        <v>100000</v>
      </c>
    </row>
    <row r="138" spans="1:10" ht="28.5">
      <c r="A138" s="219" t="s">
        <v>13</v>
      </c>
      <c r="B138" s="219"/>
      <c r="C138" s="219"/>
      <c r="D138" s="219"/>
      <c r="E138" s="220"/>
      <c r="F138" s="127" t="s">
        <v>2</v>
      </c>
      <c r="G138" s="130"/>
      <c r="H138" s="125">
        <v>200</v>
      </c>
      <c r="I138" s="126">
        <v>594710</v>
      </c>
      <c r="J138" s="126">
        <v>100000</v>
      </c>
    </row>
    <row r="139" spans="1:10" ht="42.75">
      <c r="A139" s="215" t="s">
        <v>13</v>
      </c>
      <c r="B139" s="215"/>
      <c r="C139" s="215"/>
      <c r="D139" s="215"/>
      <c r="E139" s="216"/>
      <c r="F139" s="127" t="s">
        <v>278</v>
      </c>
      <c r="G139" s="137" t="s">
        <v>174</v>
      </c>
      <c r="H139" s="125"/>
      <c r="I139" s="126">
        <f>I140</f>
        <v>20000</v>
      </c>
      <c r="J139" s="126">
        <f>J140</f>
        <v>20000</v>
      </c>
    </row>
    <row r="140" spans="1:10" ht="28.5">
      <c r="A140" s="213" t="s">
        <v>11</v>
      </c>
      <c r="B140" s="213"/>
      <c r="C140" s="213"/>
      <c r="D140" s="213"/>
      <c r="E140" s="214"/>
      <c r="F140" s="127" t="s">
        <v>2</v>
      </c>
      <c r="G140" s="130"/>
      <c r="H140" s="125">
        <v>200</v>
      </c>
      <c r="I140" s="126">
        <v>20000</v>
      </c>
      <c r="J140" s="126">
        <v>20000</v>
      </c>
    </row>
    <row r="141" spans="1:10" ht="66" customHeight="1">
      <c r="A141" s="217">
        <v>500</v>
      </c>
      <c r="B141" s="217"/>
      <c r="C141" s="217"/>
      <c r="D141" s="217"/>
      <c r="E141" s="218"/>
      <c r="F141" s="127" t="s">
        <v>279</v>
      </c>
      <c r="G141" s="137" t="s">
        <v>175</v>
      </c>
      <c r="H141" s="125"/>
      <c r="I141" s="126">
        <f>I142+I143</f>
        <v>210800</v>
      </c>
      <c r="J141" s="126">
        <f>J142+J143</f>
        <v>34718</v>
      </c>
    </row>
    <row r="142" spans="1:10" ht="28.5">
      <c r="A142" s="211" t="s">
        <v>10</v>
      </c>
      <c r="B142" s="211"/>
      <c r="C142" s="211"/>
      <c r="D142" s="211"/>
      <c r="E142" s="212"/>
      <c r="F142" s="127" t="s">
        <v>2</v>
      </c>
      <c r="G142" s="130"/>
      <c r="H142" s="125">
        <v>200</v>
      </c>
      <c r="I142" s="126">
        <v>205800</v>
      </c>
      <c r="J142" s="126">
        <v>34718</v>
      </c>
    </row>
    <row r="143" spans="1:10" ht="29.25" customHeight="1">
      <c r="A143" s="213">
        <v>100</v>
      </c>
      <c r="B143" s="213"/>
      <c r="C143" s="213"/>
      <c r="D143" s="213"/>
      <c r="E143" s="214"/>
      <c r="F143" s="127" t="s">
        <v>1</v>
      </c>
      <c r="G143" s="130"/>
      <c r="H143" s="125">
        <v>800</v>
      </c>
      <c r="I143" s="126">
        <v>5000</v>
      </c>
      <c r="J143" s="126">
        <v>0</v>
      </c>
    </row>
    <row r="144" spans="1:12" ht="14.25">
      <c r="A144" s="213">
        <v>200</v>
      </c>
      <c r="B144" s="213"/>
      <c r="C144" s="213"/>
      <c r="D144" s="213"/>
      <c r="E144" s="214"/>
      <c r="F144" s="118" t="s">
        <v>12</v>
      </c>
      <c r="G144" s="119" t="s">
        <v>137</v>
      </c>
      <c r="H144" s="120" t="s">
        <v>0</v>
      </c>
      <c r="I144" s="121">
        <f>I145</f>
        <v>4181618</v>
      </c>
      <c r="J144" s="121">
        <f>J145</f>
        <v>3262956</v>
      </c>
      <c r="L144" t="s">
        <v>72</v>
      </c>
    </row>
    <row r="145" spans="1:10" ht="15.75" customHeight="1" hidden="1">
      <c r="A145" s="107"/>
      <c r="B145" s="107"/>
      <c r="C145" s="107"/>
      <c r="D145" s="107"/>
      <c r="E145" s="108"/>
      <c r="F145" s="109" t="s">
        <v>12</v>
      </c>
      <c r="G145" s="122" t="s">
        <v>137</v>
      </c>
      <c r="H145" s="123" t="s">
        <v>0</v>
      </c>
      <c r="I145" s="124">
        <f>I146+I148+I155+I157+I153</f>
        <v>4181618</v>
      </c>
      <c r="J145" s="124">
        <f>J146+J148+J155+J157+J153</f>
        <v>3262956</v>
      </c>
    </row>
    <row r="146" spans="1:10" ht="14.25">
      <c r="A146" s="217">
        <v>800</v>
      </c>
      <c r="B146" s="217"/>
      <c r="C146" s="217"/>
      <c r="D146" s="217"/>
      <c r="E146" s="218"/>
      <c r="F146" s="127" t="s">
        <v>57</v>
      </c>
      <c r="G146" s="130" t="s">
        <v>138</v>
      </c>
      <c r="H146" s="125" t="s">
        <v>0</v>
      </c>
      <c r="I146" s="126">
        <f>I147</f>
        <v>682000</v>
      </c>
      <c r="J146" s="126">
        <f>J147</f>
        <v>530000</v>
      </c>
    </row>
    <row r="147" spans="1:10" ht="52.5" customHeight="1">
      <c r="A147" s="211" t="s">
        <v>9</v>
      </c>
      <c r="B147" s="211"/>
      <c r="C147" s="211"/>
      <c r="D147" s="211"/>
      <c r="E147" s="212"/>
      <c r="F147" s="127" t="s">
        <v>3</v>
      </c>
      <c r="G147" s="130" t="s">
        <v>0</v>
      </c>
      <c r="H147" s="125">
        <v>100</v>
      </c>
      <c r="I147" s="126">
        <v>682000</v>
      </c>
      <c r="J147" s="126">
        <v>530000</v>
      </c>
    </row>
    <row r="148" spans="1:10" ht="16.5" customHeight="1">
      <c r="A148" s="213">
        <v>100</v>
      </c>
      <c r="B148" s="213"/>
      <c r="C148" s="213"/>
      <c r="D148" s="213"/>
      <c r="E148" s="214"/>
      <c r="F148" s="127" t="s">
        <v>6</v>
      </c>
      <c r="G148" s="130" t="s">
        <v>139</v>
      </c>
      <c r="H148" s="125" t="s">
        <v>0</v>
      </c>
      <c r="I148" s="126">
        <f>I149+I150+I151+I152</f>
        <v>3228000</v>
      </c>
      <c r="J148" s="126">
        <f>J149+J150+J151+J152</f>
        <v>2473000</v>
      </c>
    </row>
    <row r="149" spans="1:10" ht="57">
      <c r="A149" s="211" t="s">
        <v>8</v>
      </c>
      <c r="B149" s="211"/>
      <c r="C149" s="211"/>
      <c r="D149" s="211"/>
      <c r="E149" s="212"/>
      <c r="F149" s="127" t="s">
        <v>3</v>
      </c>
      <c r="G149" s="130" t="s">
        <v>0</v>
      </c>
      <c r="H149" s="125">
        <v>100</v>
      </c>
      <c r="I149" s="126">
        <v>3018000</v>
      </c>
      <c r="J149" s="126">
        <v>2439000</v>
      </c>
    </row>
    <row r="150" spans="1:10" ht="28.5">
      <c r="A150" s="213">
        <v>100</v>
      </c>
      <c r="B150" s="213"/>
      <c r="C150" s="213"/>
      <c r="D150" s="213"/>
      <c r="E150" s="214"/>
      <c r="F150" s="127" t="s">
        <v>2</v>
      </c>
      <c r="G150" s="130" t="s">
        <v>0</v>
      </c>
      <c r="H150" s="125">
        <v>200</v>
      </c>
      <c r="I150" s="126">
        <v>206000</v>
      </c>
      <c r="J150" s="126">
        <v>33000</v>
      </c>
    </row>
    <row r="151" spans="1:10" ht="14.25" hidden="1">
      <c r="A151" s="211" t="s">
        <v>7</v>
      </c>
      <c r="B151" s="211"/>
      <c r="C151" s="211"/>
      <c r="D151" s="211"/>
      <c r="E151" s="212"/>
      <c r="F151" s="127" t="s">
        <v>5</v>
      </c>
      <c r="G151" s="130"/>
      <c r="H151" s="125">
        <v>500</v>
      </c>
      <c r="I151" s="126">
        <v>0</v>
      </c>
      <c r="J151" s="126">
        <v>0</v>
      </c>
    </row>
    <row r="152" spans="1:10" ht="14.25">
      <c r="A152" s="213">
        <v>100</v>
      </c>
      <c r="B152" s="213"/>
      <c r="C152" s="213"/>
      <c r="D152" s="213"/>
      <c r="E152" s="214"/>
      <c r="F152" s="127" t="s">
        <v>1</v>
      </c>
      <c r="G152" s="130" t="s">
        <v>0</v>
      </c>
      <c r="H152" s="125">
        <v>800</v>
      </c>
      <c r="I152" s="126">
        <v>4000</v>
      </c>
      <c r="J152" s="126">
        <v>1000</v>
      </c>
    </row>
    <row r="153" spans="1:10" ht="42.75">
      <c r="A153" s="107"/>
      <c r="B153" s="107"/>
      <c r="C153" s="107"/>
      <c r="D153" s="107"/>
      <c r="E153" s="108"/>
      <c r="F153" s="127" t="s">
        <v>71</v>
      </c>
      <c r="G153" s="130" t="s">
        <v>140</v>
      </c>
      <c r="H153" s="125"/>
      <c r="I153" s="126">
        <f>I154</f>
        <v>0</v>
      </c>
      <c r="J153" s="126">
        <f>J154</f>
        <v>0</v>
      </c>
    </row>
    <row r="154" spans="1:10" ht="14.25">
      <c r="A154" s="152"/>
      <c r="B154" s="152"/>
      <c r="C154" s="152"/>
      <c r="D154" s="152"/>
      <c r="E154" s="153"/>
      <c r="F154" s="127" t="s">
        <v>5</v>
      </c>
      <c r="G154" s="130"/>
      <c r="H154" s="125">
        <v>500</v>
      </c>
      <c r="I154" s="126">
        <v>0</v>
      </c>
      <c r="J154" s="126">
        <v>0</v>
      </c>
    </row>
    <row r="155" spans="1:10" ht="14.25">
      <c r="A155" s="154"/>
      <c r="B155" s="154"/>
      <c r="C155" s="154"/>
      <c r="D155" s="154"/>
      <c r="E155" s="154"/>
      <c r="F155" s="127" t="s">
        <v>59</v>
      </c>
      <c r="G155" s="130" t="s">
        <v>141</v>
      </c>
      <c r="H155" s="125" t="s">
        <v>0</v>
      </c>
      <c r="I155" s="126">
        <f>I156</f>
        <v>20000</v>
      </c>
      <c r="J155" s="126">
        <f>J156</f>
        <v>0</v>
      </c>
    </row>
    <row r="156" spans="1:10" ht="14.25">
      <c r="A156" s="154"/>
      <c r="B156" s="154"/>
      <c r="C156" s="154"/>
      <c r="D156" s="154"/>
      <c r="E156" s="154"/>
      <c r="F156" s="127" t="s">
        <v>1</v>
      </c>
      <c r="G156" s="130" t="s">
        <v>0</v>
      </c>
      <c r="H156" s="125">
        <v>800</v>
      </c>
      <c r="I156" s="126">
        <v>20000</v>
      </c>
      <c r="J156" s="126">
        <v>0</v>
      </c>
    </row>
    <row r="157" spans="1:10" ht="28.5">
      <c r="A157" s="15"/>
      <c r="B157" s="15"/>
      <c r="C157" s="15"/>
      <c r="D157" s="15"/>
      <c r="E157" s="15"/>
      <c r="F157" s="127" t="s">
        <v>66</v>
      </c>
      <c r="G157" s="130" t="s">
        <v>149</v>
      </c>
      <c r="H157" s="125" t="s">
        <v>0</v>
      </c>
      <c r="I157" s="126">
        <f>I158+I159</f>
        <v>251618</v>
      </c>
      <c r="J157" s="126">
        <f>J158+J159</f>
        <v>259956</v>
      </c>
    </row>
    <row r="158" spans="1:10" ht="57">
      <c r="A158" s="15"/>
      <c r="B158" s="15"/>
      <c r="C158" s="15"/>
      <c r="D158" s="15"/>
      <c r="E158" s="15"/>
      <c r="F158" s="127" t="s">
        <v>3</v>
      </c>
      <c r="G158" s="130" t="s">
        <v>0</v>
      </c>
      <c r="H158" s="125">
        <v>100</v>
      </c>
      <c r="I158" s="126">
        <v>251618</v>
      </c>
      <c r="J158" s="126">
        <v>259956</v>
      </c>
    </row>
    <row r="159" spans="1:10" ht="28.5">
      <c r="A159" s="15"/>
      <c r="B159" s="15"/>
      <c r="C159" s="15"/>
      <c r="D159" s="15"/>
      <c r="E159" s="15"/>
      <c r="F159" s="127" t="s">
        <v>2</v>
      </c>
      <c r="G159" s="130" t="s">
        <v>0</v>
      </c>
      <c r="H159" s="125">
        <v>200</v>
      </c>
      <c r="I159" s="126">
        <v>0</v>
      </c>
      <c r="J159" s="126">
        <v>0</v>
      </c>
    </row>
    <row r="160" spans="1:10" ht="14.25">
      <c r="A160" s="15"/>
      <c r="B160" s="15"/>
      <c r="C160" s="15"/>
      <c r="D160" s="15"/>
      <c r="E160" s="15"/>
      <c r="F160" s="155" t="s">
        <v>55</v>
      </c>
      <c r="G160" s="156"/>
      <c r="H160" s="156"/>
      <c r="I160" s="157">
        <f>I15+I20+I30+I58+I70+I75+I90+I95+I116+I144+I45+I64+I102+I134+I129</f>
        <v>12566736</v>
      </c>
      <c r="J160" s="157">
        <f>J15+J20+J30+J58+J70+J75+J90+J95+J116+J144+J45+J64+J102+J134+J129</f>
        <v>9932082</v>
      </c>
    </row>
    <row r="161" spans="1:10" ht="14.25">
      <c r="A161" s="15"/>
      <c r="B161" s="15"/>
      <c r="C161" s="15"/>
      <c r="D161" s="15"/>
      <c r="E161" s="15"/>
      <c r="F161" s="155" t="s">
        <v>68</v>
      </c>
      <c r="G161" s="156"/>
      <c r="H161" s="156"/>
      <c r="I161" s="157">
        <v>330290</v>
      </c>
      <c r="J161" s="157">
        <v>539282</v>
      </c>
    </row>
    <row r="162" spans="1:10" ht="14.25">
      <c r="A162" s="94"/>
      <c r="B162" s="94"/>
      <c r="C162" s="94"/>
      <c r="D162" s="94"/>
      <c r="E162" s="94"/>
      <c r="F162" s="155" t="s">
        <v>69</v>
      </c>
      <c r="G162" s="156"/>
      <c r="H162" s="156"/>
      <c r="I162" s="157">
        <f>I160+I161</f>
        <v>12897026</v>
      </c>
      <c r="J162" s="157">
        <f>J160+J161</f>
        <v>10471364</v>
      </c>
    </row>
    <row r="164" spans="6:9" ht="14.25">
      <c r="F164" s="158" t="s">
        <v>216</v>
      </c>
      <c r="G164" s="159"/>
      <c r="H164" s="159"/>
      <c r="I164" s="159"/>
    </row>
  </sheetData>
  <sheetProtection/>
  <mergeCells count="68">
    <mergeCell ref="A22:E22"/>
    <mergeCell ref="A15:E15"/>
    <mergeCell ref="A16:E16"/>
    <mergeCell ref="A17:E17"/>
    <mergeCell ref="A19:E19"/>
    <mergeCell ref="A20:E20"/>
    <mergeCell ref="A21:E21"/>
    <mergeCell ref="A25:E25"/>
    <mergeCell ref="A30:E30"/>
    <mergeCell ref="A31:E31"/>
    <mergeCell ref="A34:E34"/>
    <mergeCell ref="A32:E32"/>
    <mergeCell ref="A33:E33"/>
    <mergeCell ref="A78:E78"/>
    <mergeCell ref="A75:E75"/>
    <mergeCell ref="A58:E58"/>
    <mergeCell ref="A73:E73"/>
    <mergeCell ref="A74:E74"/>
    <mergeCell ref="A59:E59"/>
    <mergeCell ref="A61:E61"/>
    <mergeCell ref="A69:E69"/>
    <mergeCell ref="A70:E70"/>
    <mergeCell ref="A40:E40"/>
    <mergeCell ref="A57:E57"/>
    <mergeCell ref="A44:E44"/>
    <mergeCell ref="A49:E49"/>
    <mergeCell ref="A62:E62"/>
    <mergeCell ref="A77:E77"/>
    <mergeCell ref="A51:E51"/>
    <mergeCell ref="A52:E52"/>
    <mergeCell ref="A41:E41"/>
    <mergeCell ref="A140:E140"/>
    <mergeCell ref="A82:E82"/>
    <mergeCell ref="A35:E35"/>
    <mergeCell ref="A37:E37"/>
    <mergeCell ref="A79:E79"/>
    <mergeCell ref="A80:E80"/>
    <mergeCell ref="A81:E81"/>
    <mergeCell ref="A111:E111"/>
    <mergeCell ref="A72:E72"/>
    <mergeCell ref="A38:E38"/>
    <mergeCell ref="A143:E143"/>
    <mergeCell ref="A144:E144"/>
    <mergeCell ref="A146:E146"/>
    <mergeCell ref="A89:E89"/>
    <mergeCell ref="A90:E90"/>
    <mergeCell ref="A92:E92"/>
    <mergeCell ref="A93:E93"/>
    <mergeCell ref="A108:E108"/>
    <mergeCell ref="A138:E138"/>
    <mergeCell ref="A139:E139"/>
    <mergeCell ref="A149:E149"/>
    <mergeCell ref="A150:E150"/>
    <mergeCell ref="A109:E109"/>
    <mergeCell ref="A151:E151"/>
    <mergeCell ref="A152:E152"/>
    <mergeCell ref="A148:E148"/>
    <mergeCell ref="A141:E141"/>
    <mergeCell ref="A147:E147"/>
    <mergeCell ref="A112:E112"/>
    <mergeCell ref="A142:E142"/>
    <mergeCell ref="G1:J1"/>
    <mergeCell ref="G2:J2"/>
    <mergeCell ref="G3:J3"/>
    <mergeCell ref="G4:J4"/>
    <mergeCell ref="G5:J5"/>
    <mergeCell ref="A12:J12"/>
    <mergeCell ref="I7:J7"/>
  </mergeCells>
  <printOptions/>
  <pageMargins left="0.25" right="0.25" top="0.75" bottom="0.75" header="0.3" footer="0.3"/>
  <pageSetup fitToHeight="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user</cp:lastModifiedBy>
  <cp:lastPrinted>2022-09-13T12:13:19Z</cp:lastPrinted>
  <dcterms:created xsi:type="dcterms:W3CDTF">2013-10-18T09:34:20Z</dcterms:created>
  <dcterms:modified xsi:type="dcterms:W3CDTF">2022-09-23T07:47:55Z</dcterms:modified>
  <cp:category/>
  <cp:version/>
  <cp:contentType/>
  <cp:contentStatus/>
</cp:coreProperties>
</file>