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<sst xmlns="http://schemas.openxmlformats.org/spreadsheetml/2006/main" count="87" uniqueCount="87">
  <si>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</si>
  <si>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</si>
  <si>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</si>
  <si>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</si>
  <si>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</si>
  <si>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</si>
  <si>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</si>
  <si>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</si>
  <si>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</si>
  <si>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</si>
  <si>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</si>
  <si>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</si>
  <si>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</si>
  <si>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</si>
  <si>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</si>
  <si>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</si>
  <si>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</si>
  <si>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</si>
  <si>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</si>
  <si>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</si>
  <si>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</si>
  <si>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</si>
  <si>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</si>
  <si>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</si>
  <si>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</si>
  <si>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</si>
  <si>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</si>
  <si>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</si>
  <si>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</si>
  <si>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</si>
  <si>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</si>
  <si>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</si>
  <si>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</si>
  <si>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</si>
  <si>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</si>
  <si>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</si>
  <si>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</si>
  <si>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</si>
  <si>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</si>
  <si>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</si>
  <si>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</si>
  <si>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</si>
  <si>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</si>
  <si>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</si>
  <si>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</si>
  <si>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</si>
  <si>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</si>
  <si>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</si>
  <si>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</si>
  <si>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</si>
  <si>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</si>
  <si>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</si>
  <si>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</si>
  <si>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</si>
  <si>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</si>
  <si>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</si>
  <si>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</si>
  <si>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</si>
  <si>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</si>
  <si>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</si>
  <si>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</si>
  <si>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</si>
  <si>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</si>
  <si>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1200</t>
  </si>
  <si>
    <t>1204</t>
  </si>
  <si>
    <t>Другие вопросы в области средств массовой информации</t>
  </si>
  <si>
    <t>Средства массовой информации</t>
  </si>
  <si>
    <t>руб.</t>
  </si>
  <si>
    <t>% исполнения</t>
  </si>
  <si>
    <t>Топливно-энергетический комплекс</t>
  </si>
  <si>
    <t xml:space="preserve">Пречистенского сельского поселения </t>
  </si>
  <si>
    <t>Ярославской области</t>
  </si>
  <si>
    <t>0402</t>
  </si>
  <si>
    <t>1006</t>
  </si>
  <si>
    <t>Другие вопросы в области социальной политики</t>
  </si>
  <si>
    <t>1003</t>
  </si>
  <si>
    <t>Социальное обеспечение населения</t>
  </si>
  <si>
    <t>Первомайского муницпального района</t>
  </si>
  <si>
    <t xml:space="preserve">План 2022 года (руб.)            </t>
  </si>
  <si>
    <t>Факт  2022 года</t>
  </si>
  <si>
    <t>к решению Муниципального Совета</t>
  </si>
  <si>
    <t>от 00.04.2023 г. № 00</t>
  </si>
  <si>
    <t>Расходы  бюджета Пречистенского сельского поселения Первомайского муниципального района Ярославской области  за  2022 год по разделам и подразделам классификации расходов бюджетов Российской Федерации</t>
  </si>
  <si>
    <t xml:space="preserve">Глава Пречистенского сельского поселения </t>
  </si>
  <si>
    <t>Первомайского муниципального района</t>
  </si>
  <si>
    <t xml:space="preserve">Ярославской области                         </t>
  </si>
  <si>
    <t>А.К. Сорокин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</si>
</sst>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73" fontId="46" fillId="0" borderId="12" xfId="54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zoomScalePageLayoutView="0" workbookViewId="0" topLeftCell="A39">
      <selection activeCell="F58" sqref="F58"/>
    </sheetView>
  </sheetViews>
  <sheetFormatPr defaultColWidth="11.875" defaultRowHeight="12.75"/>
  <cols>
    <col min="1" max="1" width="6.00390625" style="14" customWidth="1"/>
    <col min="2" max="2" width="24.75390625" style="1" customWidth="1"/>
    <col min="3" max="3" width="15.125" style="1" customWidth="1"/>
    <col min="4" max="4" width="12.75390625" style="1" customWidth="1"/>
    <col min="5" max="5" width="14.00390625" style="3" customWidth="1"/>
    <col min="6" max="6" width="14.625" style="3" customWidth="1"/>
    <col min="7" max="7" width="10.625" style="3" customWidth="1"/>
    <col min="8" max="16384" width="11.875" style="3" customWidth="1"/>
  </cols>
  <sheetData>
    <row r="1" spans="1:7" s="1" customFormat="1" ht="18.75" customHeight="1">
      <c r="A1" s="50" t="s">
        <v>61</v>
      </c>
      <c r="B1" s="50"/>
      <c r="C1" s="50"/>
      <c r="D1" s="50"/>
      <c r="E1" s="50"/>
      <c r="F1" s="50"/>
      <c r="G1" s="50"/>
    </row>
    <row r="2" spans="1:7" s="1" customFormat="1" ht="17.25" customHeight="1">
      <c r="A2" s="50" t="s">
        <v>62</v>
      </c>
      <c r="B2" s="50"/>
      <c r="C2" s="50"/>
      <c r="D2" s="50"/>
      <c r="E2" s="50"/>
      <c r="F2" s="50"/>
      <c r="G2" s="50"/>
    </row>
    <row r="3" spans="1:7" s="1" customFormat="1" ht="17.25" customHeight="1">
      <c r="A3" s="48" t="s">
        <v>80</v>
      </c>
      <c r="B3" s="48"/>
      <c r="C3" s="48"/>
      <c r="D3" s="48"/>
      <c r="E3" s="48"/>
      <c r="F3" s="48"/>
      <c r="G3" s="48"/>
    </row>
    <row r="4" spans="1:7" s="1" customFormat="1" ht="17.25" customHeight="1">
      <c r="A4" s="48" t="s">
        <v>70</v>
      </c>
      <c r="B4" s="48"/>
      <c r="C4" s="48"/>
      <c r="D4" s="48"/>
      <c r="E4" s="48"/>
      <c r="F4" s="48"/>
      <c r="G4" s="48"/>
    </row>
    <row r="5" spans="1:7" s="1" customFormat="1" ht="17.25" customHeight="1">
      <c r="A5" s="36"/>
      <c r="B5" s="36"/>
      <c r="C5" s="36"/>
      <c r="D5" s="50" t="s">
        <v>77</v>
      </c>
      <c r="E5" s="52"/>
      <c r="F5" s="52"/>
      <c r="G5" s="52"/>
    </row>
    <row r="6" spans="1:7" s="1" customFormat="1" ht="18.75" customHeight="1">
      <c r="A6" s="50" t="s">
        <v>71</v>
      </c>
      <c r="B6" s="50"/>
      <c r="C6" s="50"/>
      <c r="D6" s="50"/>
      <c r="E6" s="50"/>
      <c r="F6" s="51"/>
      <c r="G6" s="51"/>
    </row>
    <row r="7" spans="3:7" s="1" customFormat="1" ht="18.75" customHeight="1">
      <c r="C7" s="7"/>
      <c r="D7" s="48" t="s">
        <v>81</v>
      </c>
      <c r="E7" s="48"/>
      <c r="F7" s="38"/>
      <c r="G7" s="38"/>
    </row>
    <row r="8" spans="1:5" s="1" customFormat="1" ht="15.75" hidden="1">
      <c r="A8" s="8"/>
      <c r="B8" s="7"/>
      <c r="C8" s="7"/>
      <c r="D8" s="7"/>
      <c r="E8" s="7"/>
    </row>
    <row r="9" spans="1:5" s="1" customFormat="1" ht="15.75">
      <c r="A9" s="8"/>
      <c r="B9" s="7"/>
      <c r="C9" s="7"/>
      <c r="D9" s="7"/>
      <c r="E9" s="7"/>
    </row>
    <row r="10" spans="1:7" s="1" customFormat="1" ht="53.25" customHeight="1">
      <c r="A10" s="49" t="s">
        <v>82</v>
      </c>
      <c r="B10" s="49"/>
      <c r="C10" s="49"/>
      <c r="D10" s="49"/>
      <c r="E10" s="49"/>
      <c r="F10" s="49"/>
      <c r="G10" s="49"/>
    </row>
    <row r="11" s="1" customFormat="1" ht="10.5" customHeight="1">
      <c r="A11" s="9"/>
    </row>
    <row r="12" spans="1:7" s="1" customFormat="1" ht="36" customHeight="1">
      <c r="A12" s="42" t="s">
        <v>0</v>
      </c>
      <c r="B12" s="44" t="s">
        <v>10</v>
      </c>
      <c r="C12" s="45" t="s">
        <v>78</v>
      </c>
      <c r="D12" s="46"/>
      <c r="E12" s="47"/>
      <c r="F12" s="45" t="s">
        <v>79</v>
      </c>
      <c r="G12" s="47"/>
    </row>
    <row r="13" spans="1:7" s="11" customFormat="1" ht="66.75" customHeight="1">
      <c r="A13" s="43"/>
      <c r="B13" s="43"/>
      <c r="C13" s="16" t="s">
        <v>33</v>
      </c>
      <c r="D13" s="17" t="s">
        <v>34</v>
      </c>
      <c r="E13" s="10" t="s">
        <v>35</v>
      </c>
      <c r="F13" s="27" t="s">
        <v>67</v>
      </c>
      <c r="G13" s="27" t="s">
        <v>68</v>
      </c>
    </row>
    <row r="14" spans="1:7" s="6" customFormat="1" ht="30.75">
      <c r="A14" s="12" t="s">
        <v>12</v>
      </c>
      <c r="B14" s="4" t="s">
        <v>1</v>
      </c>
      <c r="C14" s="28">
        <f>C15+C16+C18+C19+C17</f>
        <v>6645871</v>
      </c>
      <c r="D14" s="28"/>
      <c r="E14" s="29">
        <f>SUM(E15:E19)</f>
        <v>6645871</v>
      </c>
      <c r="F14" s="28">
        <f>F15+F16+F18+F19+F17</f>
        <v>6561125.58</v>
      </c>
      <c r="G14" s="23">
        <f aca="true" t="shared" si="0" ref="G14:G36">F14/E14*100</f>
        <v>98.7248410328759</v>
      </c>
    </row>
    <row r="15" spans="1:7" ht="48" customHeight="1">
      <c r="A15" s="13" t="s">
        <v>13</v>
      </c>
      <c r="B15" s="5" t="s">
        <v>24</v>
      </c>
      <c r="C15" s="30">
        <v>967034.12</v>
      </c>
      <c r="D15" s="30"/>
      <c r="E15" s="31">
        <f>C15</f>
        <v>967034.12</v>
      </c>
      <c r="F15" s="31">
        <v>967033.13</v>
      </c>
      <c r="G15" s="23">
        <f t="shared" si="0"/>
        <v>99.99989762512206</v>
      </c>
    </row>
    <row r="16" spans="1:7" ht="66" customHeight="1">
      <c r="A16" s="13" t="s">
        <v>14</v>
      </c>
      <c r="B16" s="5" t="s">
        <v>25</v>
      </c>
      <c r="C16" s="30">
        <v>4652865.88</v>
      </c>
      <c r="D16" s="30"/>
      <c r="E16" s="31">
        <f>C16</f>
        <v>4652865.88</v>
      </c>
      <c r="F16" s="31">
        <v>4572965.29</v>
      </c>
      <c r="G16" s="23">
        <f t="shared" si="0"/>
        <v>98.28276610457553</v>
      </c>
    </row>
    <row r="17" spans="1:7" ht="36.75" customHeight="1" hidden="1">
      <c r="A17" s="13" t="s">
        <v>58</v>
      </c>
      <c r="B17" s="20" t="s">
        <v>59</v>
      </c>
      <c r="C17" s="30">
        <v>0</v>
      </c>
      <c r="D17" s="30"/>
      <c r="E17" s="31">
        <f>C17</f>
        <v>0</v>
      </c>
      <c r="F17" s="31">
        <v>0</v>
      </c>
      <c r="G17" s="23" t="e">
        <f t="shared" si="0"/>
        <v>#DIV/0!</v>
      </c>
    </row>
    <row r="18" spans="1:7" ht="15.75">
      <c r="A18" s="13" t="s">
        <v>46</v>
      </c>
      <c r="B18" s="5" t="s">
        <v>36</v>
      </c>
      <c r="C18" s="30">
        <v>0</v>
      </c>
      <c r="D18" s="30"/>
      <c r="E18" s="31">
        <f>C18</f>
        <v>0</v>
      </c>
      <c r="F18" s="31">
        <v>0</v>
      </c>
      <c r="G18" s="23">
        <v>0</v>
      </c>
    </row>
    <row r="19" spans="1:7" ht="45.75" customHeight="1">
      <c r="A19" s="13" t="s">
        <v>47</v>
      </c>
      <c r="B19" s="5" t="s">
        <v>2</v>
      </c>
      <c r="C19" s="30">
        <v>1025971</v>
      </c>
      <c r="D19" s="30"/>
      <c r="E19" s="31">
        <f>C19</f>
        <v>1025971</v>
      </c>
      <c r="F19" s="31">
        <v>1021127.16</v>
      </c>
      <c r="G19" s="23">
        <f t="shared" si="0"/>
        <v>99.52787749361337</v>
      </c>
    </row>
    <row r="20" spans="1:7" s="6" customFormat="1" ht="15.75">
      <c r="A20" s="12" t="s">
        <v>15</v>
      </c>
      <c r="B20" s="4" t="s">
        <v>3</v>
      </c>
      <c r="C20" s="28"/>
      <c r="D20" s="28">
        <f>D21</f>
        <v>257217</v>
      </c>
      <c r="E20" s="29">
        <f>SUM(D20,C20)</f>
        <v>257217</v>
      </c>
      <c r="F20" s="29">
        <f>F21</f>
        <v>257217</v>
      </c>
      <c r="G20" s="23">
        <f t="shared" si="0"/>
        <v>100</v>
      </c>
    </row>
    <row r="21" spans="1:7" ht="53.25" customHeight="1">
      <c r="A21" s="13" t="s">
        <v>37</v>
      </c>
      <c r="B21" s="5" t="s">
        <v>38</v>
      </c>
      <c r="C21" s="30"/>
      <c r="D21" s="30">
        <v>257217</v>
      </c>
      <c r="E21" s="31">
        <f>SUM(D21,C21)</f>
        <v>257217</v>
      </c>
      <c r="F21" s="31">
        <v>257217</v>
      </c>
      <c r="G21" s="23">
        <f t="shared" si="0"/>
        <v>100</v>
      </c>
    </row>
    <row r="22" spans="1:7" s="6" customFormat="1" ht="33" customHeight="1">
      <c r="A22" s="12" t="s">
        <v>16</v>
      </c>
      <c r="B22" s="4" t="s">
        <v>4</v>
      </c>
      <c r="C22" s="28">
        <f>C23+C24+C25</f>
        <v>35000</v>
      </c>
      <c r="D22" s="28"/>
      <c r="E22" s="32">
        <f>C22+D22</f>
        <v>35000</v>
      </c>
      <c r="F22" s="28">
        <f>F23+F24+F25</f>
        <v>35000</v>
      </c>
      <c r="G22" s="23">
        <f t="shared" si="0"/>
        <v>100</v>
      </c>
    </row>
    <row r="23" spans="1:7" ht="99.75" customHeight="1">
      <c r="A23" s="13" t="s">
        <v>17</v>
      </c>
      <c r="B23" s="5" t="s">
        <v>30</v>
      </c>
      <c r="C23" s="30">
        <v>0</v>
      </c>
      <c r="D23" s="30"/>
      <c r="E23" s="31">
        <f>C23</f>
        <v>0</v>
      </c>
      <c r="F23" s="31">
        <v>0</v>
      </c>
      <c r="G23" s="23">
        <v>0</v>
      </c>
    </row>
    <row r="24" spans="1:7" ht="30.75">
      <c r="A24" s="13" t="s">
        <v>18</v>
      </c>
      <c r="B24" s="5" t="s">
        <v>26</v>
      </c>
      <c r="C24" s="30">
        <v>33000</v>
      </c>
      <c r="D24" s="30"/>
      <c r="E24" s="31">
        <f>C24</f>
        <v>33000</v>
      </c>
      <c r="F24" s="31">
        <v>33000</v>
      </c>
      <c r="G24" s="23">
        <f t="shared" si="0"/>
        <v>100</v>
      </c>
    </row>
    <row r="25" spans="1:7" ht="78">
      <c r="A25" s="13" t="s">
        <v>57</v>
      </c>
      <c r="B25" s="20" t="s">
        <v>60</v>
      </c>
      <c r="C25" s="30">
        <v>2000</v>
      </c>
      <c r="D25" s="30"/>
      <c r="E25" s="31">
        <f>C25</f>
        <v>2000</v>
      </c>
      <c r="F25" s="31">
        <v>2000</v>
      </c>
      <c r="G25" s="23">
        <v>0</v>
      </c>
    </row>
    <row r="26" spans="1:7" s="6" customFormat="1" ht="30.75">
      <c r="A26" s="12" t="s">
        <v>19</v>
      </c>
      <c r="B26" s="4" t="s">
        <v>5</v>
      </c>
      <c r="C26" s="28">
        <f>C28+C29+C27</f>
        <v>11976391</v>
      </c>
      <c r="D26" s="28"/>
      <c r="E26" s="28">
        <f>E28+E29+E27</f>
        <v>11976391</v>
      </c>
      <c r="F26" s="28">
        <f>F28+F29+F27</f>
        <v>11685687.680000002</v>
      </c>
      <c r="G26" s="23">
        <f t="shared" si="0"/>
        <v>97.57269681659525</v>
      </c>
    </row>
    <row r="27" spans="1:7" s="26" customFormat="1" ht="30.75">
      <c r="A27" s="24" t="s">
        <v>72</v>
      </c>
      <c r="B27" s="25" t="s">
        <v>69</v>
      </c>
      <c r="C27" s="33">
        <v>248560</v>
      </c>
      <c r="D27" s="33"/>
      <c r="E27" s="31">
        <f>C27</f>
        <v>248560</v>
      </c>
      <c r="F27" s="33">
        <v>248559.05</v>
      </c>
      <c r="G27" s="23">
        <f t="shared" si="0"/>
        <v>99.99961779851947</v>
      </c>
    </row>
    <row r="28" spans="1:7" ht="16.5" customHeight="1">
      <c r="A28" s="13" t="s">
        <v>55</v>
      </c>
      <c r="B28" s="5" t="s">
        <v>56</v>
      </c>
      <c r="C28" s="30">
        <v>11667735</v>
      </c>
      <c r="D28" s="30"/>
      <c r="E28" s="31">
        <f>C28</f>
        <v>11667735</v>
      </c>
      <c r="F28" s="31">
        <v>11377032.63</v>
      </c>
      <c r="G28" s="23">
        <f t="shared" si="0"/>
        <v>97.50849355080486</v>
      </c>
    </row>
    <row r="29" spans="1:7" ht="45" customHeight="1">
      <c r="A29" s="13" t="s">
        <v>53</v>
      </c>
      <c r="B29" s="5" t="s">
        <v>54</v>
      </c>
      <c r="C29" s="30">
        <v>60096</v>
      </c>
      <c r="D29" s="30"/>
      <c r="E29" s="31">
        <f>C29</f>
        <v>60096</v>
      </c>
      <c r="F29" s="31">
        <v>60096</v>
      </c>
      <c r="G29" s="23">
        <f t="shared" si="0"/>
        <v>100</v>
      </c>
    </row>
    <row r="30" spans="1:7" s="6" customFormat="1" ht="46.5">
      <c r="A30" s="12" t="s">
        <v>20</v>
      </c>
      <c r="B30" s="4" t="s">
        <v>6</v>
      </c>
      <c r="C30" s="28">
        <f>C31+C32+C33</f>
        <v>13991268</v>
      </c>
      <c r="D30" s="28"/>
      <c r="E30" s="29">
        <f>SUM(E31:E33)</f>
        <v>13991268</v>
      </c>
      <c r="F30" s="28">
        <f>F31+F32+F33</f>
        <v>13252249.86</v>
      </c>
      <c r="G30" s="23">
        <f t="shared" si="0"/>
        <v>94.718004543977</v>
      </c>
    </row>
    <row r="31" spans="1:7" ht="15.75">
      <c r="A31" s="13" t="s">
        <v>27</v>
      </c>
      <c r="B31" s="5" t="s">
        <v>7</v>
      </c>
      <c r="C31" s="30">
        <v>88446</v>
      </c>
      <c r="D31" s="30"/>
      <c r="E31" s="31">
        <f>C31+D31</f>
        <v>88446</v>
      </c>
      <c r="F31" s="31">
        <v>88394.92</v>
      </c>
      <c r="G31" s="23">
        <f t="shared" si="0"/>
        <v>99.94224724690771</v>
      </c>
    </row>
    <row r="32" spans="1:7" ht="36.75" customHeight="1">
      <c r="A32" s="13" t="s">
        <v>51</v>
      </c>
      <c r="B32" s="5" t="s">
        <v>52</v>
      </c>
      <c r="C32" s="30">
        <v>84370</v>
      </c>
      <c r="D32" s="30"/>
      <c r="E32" s="31">
        <f>C32</f>
        <v>84370</v>
      </c>
      <c r="F32" s="31">
        <v>84000</v>
      </c>
      <c r="G32" s="23">
        <f t="shared" si="0"/>
        <v>99.56145549365888</v>
      </c>
    </row>
    <row r="33" spans="1:7" ht="19.5" customHeight="1">
      <c r="A33" s="13" t="s">
        <v>31</v>
      </c>
      <c r="B33" s="5" t="s">
        <v>32</v>
      </c>
      <c r="C33" s="30">
        <v>13818452</v>
      </c>
      <c r="D33" s="30"/>
      <c r="E33" s="31">
        <f>C33</f>
        <v>13818452</v>
      </c>
      <c r="F33" s="31">
        <v>13079854.94</v>
      </c>
      <c r="G33" s="23">
        <f t="shared" si="0"/>
        <v>94.65499420629749</v>
      </c>
    </row>
    <row r="34" spans="1:7" s="6" customFormat="1" ht="33" customHeight="1">
      <c r="A34" s="12" t="s">
        <v>21</v>
      </c>
      <c r="B34" s="4" t="s">
        <v>50</v>
      </c>
      <c r="C34" s="28">
        <f>C35</f>
        <v>417000</v>
      </c>
      <c r="D34" s="28"/>
      <c r="E34" s="29">
        <f>E35</f>
        <v>417000</v>
      </c>
      <c r="F34" s="28">
        <f>F35</f>
        <v>416935</v>
      </c>
      <c r="G34" s="23">
        <f t="shared" si="0"/>
        <v>99.98441247002397</v>
      </c>
    </row>
    <row r="35" spans="1:7" ht="19.5" customHeight="1">
      <c r="A35" s="13" t="s">
        <v>22</v>
      </c>
      <c r="B35" s="5" t="s">
        <v>8</v>
      </c>
      <c r="C35" s="30">
        <v>417000</v>
      </c>
      <c r="D35" s="30"/>
      <c r="E35" s="34">
        <f>C35+D35</f>
        <v>417000</v>
      </c>
      <c r="F35" s="31">
        <v>416935</v>
      </c>
      <c r="G35" s="23">
        <f t="shared" si="0"/>
        <v>99.98441247002397</v>
      </c>
    </row>
    <row r="36" spans="1:7" s="6" customFormat="1" ht="15" customHeight="1">
      <c r="A36" s="12" t="s">
        <v>23</v>
      </c>
      <c r="B36" s="4" t="s">
        <v>9</v>
      </c>
      <c r="C36" s="28">
        <f>C38+C39+C37</f>
        <v>92200</v>
      </c>
      <c r="D36" s="28"/>
      <c r="E36" s="29">
        <f>SUM(E37:E39)</f>
        <v>92200</v>
      </c>
      <c r="F36" s="28">
        <f>F38+F39+F37</f>
        <v>92156.2</v>
      </c>
      <c r="G36" s="23">
        <f t="shared" si="0"/>
        <v>99.9524945770065</v>
      </c>
    </row>
    <row r="37" spans="1:7" s="6" customFormat="1" ht="15.75" customHeight="1">
      <c r="A37" s="13" t="s">
        <v>39</v>
      </c>
      <c r="B37" s="5" t="s">
        <v>40</v>
      </c>
      <c r="C37" s="30">
        <v>61200</v>
      </c>
      <c r="D37" s="28"/>
      <c r="E37" s="35">
        <f>C37+D37</f>
        <v>61200</v>
      </c>
      <c r="F37" s="35">
        <v>61200</v>
      </c>
      <c r="G37" s="21"/>
    </row>
    <row r="38" spans="1:7" s="6" customFormat="1" ht="36" customHeight="1">
      <c r="A38" s="13" t="s">
        <v>75</v>
      </c>
      <c r="B38" s="5" t="s">
        <v>76</v>
      </c>
      <c r="C38" s="30">
        <v>0</v>
      </c>
      <c r="D38" s="28"/>
      <c r="E38" s="35">
        <f>C38+D38</f>
        <v>0</v>
      </c>
      <c r="F38" s="35">
        <v>0</v>
      </c>
      <c r="G38" s="23">
        <v>0</v>
      </c>
    </row>
    <row r="39" spans="1:7" ht="46.5">
      <c r="A39" s="13" t="s">
        <v>73</v>
      </c>
      <c r="B39" s="5" t="s">
        <v>74</v>
      </c>
      <c r="C39" s="30">
        <v>31000</v>
      </c>
      <c r="D39" s="30"/>
      <c r="E39" s="31">
        <f>C39</f>
        <v>31000</v>
      </c>
      <c r="F39" s="31">
        <v>30956.2</v>
      </c>
      <c r="G39" s="23">
        <f>F39/E39*100</f>
        <v>99.85870967741936</v>
      </c>
    </row>
    <row r="40" spans="1:7" ht="30.75">
      <c r="A40" s="12" t="s">
        <v>41</v>
      </c>
      <c r="B40" s="4" t="s">
        <v>28</v>
      </c>
      <c r="C40" s="28">
        <f>C41</f>
        <v>3728025</v>
      </c>
      <c r="D40" s="28"/>
      <c r="E40" s="29">
        <f>SUM(E41:E41)</f>
        <v>3728025</v>
      </c>
      <c r="F40" s="28">
        <f>F41</f>
        <v>3728023.2</v>
      </c>
      <c r="G40" s="23">
        <f>F40/E40*100</f>
        <v>99.99995171706199</v>
      </c>
    </row>
    <row r="41" spans="1:7" ht="15.75">
      <c r="A41" s="13" t="s">
        <v>42</v>
      </c>
      <c r="B41" s="5" t="s">
        <v>43</v>
      </c>
      <c r="C41" s="30">
        <v>3728025</v>
      </c>
      <c r="D41" s="30"/>
      <c r="E41" s="31">
        <f>C41</f>
        <v>3728025</v>
      </c>
      <c r="F41" s="31">
        <v>3728023.2</v>
      </c>
      <c r="G41" s="23">
        <f>F41/E41*100</f>
        <v>99.99995171706199</v>
      </c>
    </row>
    <row r="42" spans="1:7" s="6" customFormat="1" ht="62.25" customHeight="1" hidden="1">
      <c r="A42" s="12" t="s">
        <v>44</v>
      </c>
      <c r="B42" s="4" t="s">
        <v>48</v>
      </c>
      <c r="C42" s="28">
        <v>0</v>
      </c>
      <c r="D42" s="28"/>
      <c r="E42" s="29">
        <f>SUM(E43:E43)</f>
        <v>0</v>
      </c>
      <c r="F42" s="29"/>
      <c r="G42" s="21"/>
    </row>
    <row r="43" spans="1:7" ht="109.5" hidden="1">
      <c r="A43" s="13" t="s">
        <v>45</v>
      </c>
      <c r="B43" s="5" t="s">
        <v>49</v>
      </c>
      <c r="C43" s="30">
        <v>0</v>
      </c>
      <c r="D43" s="30"/>
      <c r="E43" s="31">
        <f>C43</f>
        <v>0</v>
      </c>
      <c r="F43" s="31"/>
      <c r="G43" s="22"/>
    </row>
    <row r="44" spans="1:7" ht="30.75">
      <c r="A44" s="12" t="s">
        <v>63</v>
      </c>
      <c r="B44" s="5" t="s">
        <v>66</v>
      </c>
      <c r="C44" s="28">
        <f>C45</f>
        <v>42000</v>
      </c>
      <c r="D44" s="30"/>
      <c r="E44" s="29">
        <f>SUM(E45:E45)</f>
        <v>42000</v>
      </c>
      <c r="F44" s="28">
        <f>F45</f>
        <v>41776</v>
      </c>
      <c r="G44" s="23">
        <f>F44/E44*100</f>
        <v>99.46666666666667</v>
      </c>
    </row>
    <row r="45" spans="1:7" ht="46.5">
      <c r="A45" s="13" t="s">
        <v>64</v>
      </c>
      <c r="B45" s="5" t="s">
        <v>65</v>
      </c>
      <c r="C45" s="30">
        <v>42000</v>
      </c>
      <c r="D45" s="30"/>
      <c r="E45" s="31">
        <f>C45</f>
        <v>42000</v>
      </c>
      <c r="F45" s="31">
        <v>41776</v>
      </c>
      <c r="G45" s="23">
        <f>F45/E45*100</f>
        <v>99.46666666666667</v>
      </c>
    </row>
    <row r="46" spans="1:7" s="6" customFormat="1" ht="15.75">
      <c r="A46" s="41" t="s">
        <v>29</v>
      </c>
      <c r="B46" s="41"/>
      <c r="C46" s="29">
        <f>C14+C22+C26+C30+C34+C40+C36+C42+C44</f>
        <v>36927755</v>
      </c>
      <c r="D46" s="29">
        <f>D20</f>
        <v>257217</v>
      </c>
      <c r="E46" s="29">
        <f>C46+D46</f>
        <v>37184972</v>
      </c>
      <c r="F46" s="29">
        <f>F14+F21+F22+F26+F30+F34+F40+F36+F42+F44</f>
        <v>36070170.52</v>
      </c>
      <c r="G46" s="23">
        <f>F46/E46*100</f>
        <v>97.00201070475461</v>
      </c>
    </row>
    <row r="47" spans="1:5" s="6" customFormat="1" ht="15.75" hidden="1">
      <c r="A47" s="39" t="s">
        <v>11</v>
      </c>
      <c r="B47" s="40"/>
      <c r="C47" s="19"/>
      <c r="D47" s="19"/>
      <c r="E47" s="18"/>
    </row>
    <row r="48" ht="15.75">
      <c r="E48" s="15"/>
    </row>
    <row r="49" ht="15.75" hidden="1"/>
    <row r="50" ht="15.75" hidden="1">
      <c r="E50" s="2"/>
    </row>
    <row r="51" spans="2:5" ht="15.75" hidden="1">
      <c r="B51" s="7"/>
      <c r="C51" s="7"/>
      <c r="D51" s="7"/>
      <c r="E51" s="2"/>
    </row>
    <row r="52" spans="2:4" ht="15.75">
      <c r="B52" s="7"/>
      <c r="C52" s="7"/>
      <c r="D52" s="7"/>
    </row>
    <row r="53" spans="1:7" ht="15.75">
      <c r="A53" s="37" t="s">
        <v>83</v>
      </c>
      <c r="B53" s="38"/>
      <c r="C53" s="38"/>
      <c r="D53" s="38"/>
      <c r="E53" s="38"/>
      <c r="F53" s="38"/>
      <c r="G53" s="38"/>
    </row>
    <row r="54" ht="15.75">
      <c r="A54" s="14" t="s">
        <v>84</v>
      </c>
    </row>
    <row r="55" spans="1:7" ht="15.75">
      <c r="A55" s="14" t="s">
        <v>85</v>
      </c>
      <c r="F55" s="50" t="s">
        <v>86</v>
      </c>
      <c r="G55" s="53"/>
    </row>
    <row r="58" ht="15.75">
      <c r="E58" s="2"/>
    </row>
    <row r="59" ht="15.75">
      <c r="E59" s="2"/>
    </row>
  </sheetData>
  <sheetProtection/>
  <mergeCells count="16">
    <mergeCell ref="F55:G55"/>
    <mergeCell ref="D7:G7"/>
    <mergeCell ref="F12:G12"/>
    <mergeCell ref="A10:G10"/>
    <mergeCell ref="A1:G1"/>
    <mergeCell ref="A2:G2"/>
    <mergeCell ref="A3:G3"/>
    <mergeCell ref="A4:G4"/>
    <mergeCell ref="A6:G6"/>
    <mergeCell ref="D5:G5"/>
    <mergeCell ref="A53:G53"/>
    <mergeCell ref="A47:B47"/>
    <mergeCell ref="A46:B46"/>
    <mergeCell ref="A12:A13"/>
    <mergeCell ref="B12:B13"/>
    <mergeCell ref="C12:E12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2022-07-18T07:44:03Z</cp:lastPrinted>
  <dcterms:created xsi:type="dcterms:W3CDTF">2004-11-13T08:03:22Z</dcterms:created>
  <dcterms:modified xsi:type="dcterms:W3CDTF">2023-03-02T12:07:29Z</dcterms:modified>
  <cp:category/>
  <cp:version/>
  <cp:contentType/>
  <cp:contentStatus/>
</cp:coreProperties>
</file>