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5" windowHeight="10992" firstSheet="1" activeTab="1"/>
  </bookViews>
  <sheets>
    <sheet name="2012 (2)" sheetId="1" state="hidden" r:id="rId1"/>
    <sheet name="2015" sheetId="2" r:id="rId2"/>
    <sheet name="2011" sheetId="3" state="hidden" r:id="rId3"/>
    <sheet name="Лист1" sheetId="4" r:id="rId4"/>
  </sheets>
  <definedNames>
    <definedName name="_xlnm.Print_Titles" localSheetId="1">'2015'!$4:$5</definedName>
  </definedNames>
  <calcPr fullCalcOnLoad="1"/>
</workbook>
</file>

<file path=xl/sharedStrings.xml><?xml version="1.0" encoding="utf-8"?>
<sst xmlns="http://schemas.openxmlformats.org/spreadsheetml/2006/main" count="140" uniqueCount="78">
  <si>
    <t>(тыс. руб)</t>
  </si>
  <si>
    <t>Показатели</t>
  </si>
  <si>
    <t>Факт 2008</t>
  </si>
  <si>
    <t>% исполнения</t>
  </si>
  <si>
    <t>Утверждено</t>
  </si>
  <si>
    <t>Ожидаемое исполнение</t>
  </si>
  <si>
    <t>ДОХОДЫ</t>
  </si>
  <si>
    <t>Областной бюджет</t>
  </si>
  <si>
    <t>Собственные доходы</t>
  </si>
  <si>
    <t>Безвозмездные поступления</t>
  </si>
  <si>
    <t xml:space="preserve">Расходы за счет средств от предпринимательской и иной приносящей доход деятельности </t>
  </si>
  <si>
    <t>Местные  бюджеты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</si>
  <si>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</si>
  <si>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</si>
  <si>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</si>
  <si>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</si>
  <si>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</si>
  <si>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</si>
  <si>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</si>
  <si>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</si>
  <si>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</si>
  <si>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</si>
  <si>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</si>
  <si>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</si>
  <si>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 ВСЕГО РАСХОДОВ</t>
  </si>
  <si>
    <t>Результат исполнения бюджета (дефицит "--", профицит "+")</t>
  </si>
  <si>
    <t>Всего доходов</t>
  </si>
  <si>
    <t>Всего расходов</t>
  </si>
  <si>
    <t>Результат исполнения бюджета (дефицит "-", профицит "+")</t>
  </si>
  <si>
    <t>налоговые</t>
  </si>
  <si>
    <t>неналоговые</t>
  </si>
  <si>
    <t xml:space="preserve"> </t>
  </si>
  <si>
    <t>Бюджет 2011</t>
  </si>
  <si>
    <t>Ожидаемое исполнение областного бюджета и местных бюджетов Ярославской области  за 2011 год</t>
  </si>
  <si>
    <t>в том числе</t>
  </si>
  <si>
    <t>Ожидаемое исполнение областного бюджета и местных бюджетов Ярославской области  за 2012 год</t>
  </si>
  <si>
    <t>Бюджет 2012</t>
  </si>
  <si>
    <t xml:space="preserve">в том числе 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</si>
  <si>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</si>
  <si>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</si>
  <si>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</si>
  <si>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</si>
  <si>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</si>
  <si>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</si>
  <si>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</si>
  <si>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</si>
  <si>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</t>
  </si>
  <si>
    <t>субсидии</t>
  </si>
  <si>
    <t>субвенции</t>
  </si>
  <si>
    <t>иные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</si>
  <si>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</si>
  <si>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</si>
  <si>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</si>
  <si>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</si>
  <si>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Задолженность и перерасчеты по отмененным налогам, сборам и иным обязательным платежам</t>
  </si>
  <si>
    <t>Земельный налог по обязательствам, возникшим до 1 января  2006 года, зачисляемый в бюджеты поселений</t>
  </si>
  <si>
    <t>по муниципальным программам</t>
  </si>
  <si>
    <t>непрограммные расходы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</si>
  <si>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2015-2017 годы"</t>
  </si>
  <si>
    <t>Штрафы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</si>
  <si>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</si>
  <si>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 xml:space="preserve">Муниципальная программа "Информирование населения Пречистенского сельского поселения Ярославской области через средства массовой информации" </t>
  </si>
  <si>
    <t xml:space="preserve">Муниципальная программа "Социальная политика Пречистенского сельского поселения Ярославской области" </t>
  </si>
  <si>
    <t xml:space="preserve">Муниципальная программа "Обеспечение доступным и комфортным жильем населения Пречистенского сельского поселения Ярославской области" </t>
  </si>
  <si>
    <t xml:space="preserve">Муниципальная программа "Обеспечение безопасности на территории Пречистенского сельского поселения Ярославской области" </t>
  </si>
  <si>
    <t>Муниципальная программа "Формирование современной городской среды на территории Пречистенского сельского поселения Ярославской области"</t>
  </si>
  <si>
    <t xml:space="preserve">Муниципальная программа "Развитие культуры в Пречистенском сельском поселении Ярославской области" </t>
  </si>
  <si>
    <t xml:space="preserve">Муниципальная программа "Развитие физической культуры и спорта в Пречистенском сельском поселении Ярославской области" </t>
  </si>
  <si>
    <t xml:space="preserve">Муниципальная программа "Эффективная власть в Пречистенском сельском поселении Ярославской области" </t>
  </si>
  <si>
    <t xml:space="preserve">Муниципальная программа "Поддержка потребительского рынка на селе" </t>
  </si>
  <si>
    <t xml:space="preserve">Муниципальная программа "Содержание и ремонт автомобильных дорог общего пользования Пречистенского сельского поселения Ярославской области" </t>
  </si>
  <si>
    <t xml:space="preserve"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 </t>
  </si>
  <si>
    <t xml:space="preserve">Муниципальная программа "Благоустройство территории Пречистенского сельского поселения Ярославской области" 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</si>
  <si>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</si>
  <si>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 xml:space="preserve">Муниципальная программа "Поддержка малого и среднего предпринимательства в Пречистенском сельском поселении Ярославской области" </t>
  </si>
  <si>
    <t xml:space="preserve">Оценка ожидаемого исполнения бюджета Пречистенского сельского поселения Первомайского муниципального раойна Ярославской области за 2023 год по основным видам налоговых и неналоговых поступлений и расходов по муниципальным программам </t>
  </si>
  <si>
    <t xml:space="preserve">Временно исполняющий полномочия главы                                              </t>
  </si>
  <si>
    <t xml:space="preserve">Пречистенского сельского поселения                                                            Т.А. Овчинникова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</si>
</sst>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;0"/>
    <numFmt numFmtId="173" formatCode="#,##0.00;[Red]\-#,##0.00;0.00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7" fillId="0" borderId="12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9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9" fillId="0" borderId="12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9" fillId="33" borderId="12" xfId="0" applyNumberFormat="1" applyFont="1" applyFill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4" fontId="11" fillId="0" borderId="12" xfId="55" applyNumberFormat="1" applyBorder="1" applyAlignment="1">
      <alignment horizontal="right"/>
      <protection/>
    </xf>
    <xf numFmtId="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vertical="top" wrapText="1"/>
    </xf>
    <xf numFmtId="3" fontId="51" fillId="0" borderId="12" xfId="0" applyNumberFormat="1" applyFont="1" applyFill="1" applyBorder="1" applyAlignment="1">
      <alignment vertical="top" wrapText="1"/>
    </xf>
    <xf numFmtId="3" fontId="9" fillId="34" borderId="12" xfId="0" applyNumberFormat="1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vertical="top" wrapText="1"/>
    </xf>
    <xf numFmtId="3" fontId="52" fillId="0" borderId="12" xfId="0" applyNumberFormat="1" applyFont="1" applyFill="1" applyBorder="1" applyAlignment="1">
      <alignment vertical="top" wrapText="1"/>
    </xf>
    <xf numFmtId="3" fontId="53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3" fontId="8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3" fontId="7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3" fontId="8" fillId="33" borderId="12" xfId="0" applyNumberFormat="1" applyFont="1" applyFill="1" applyBorder="1" applyAlignment="1">
      <alignment/>
    </xf>
    <xf numFmtId="4" fontId="11" fillId="0" borderId="0" xfId="55" applyNumberFormat="1" applyBorder="1" applyAlignment="1">
      <alignment horizontal="right"/>
      <protection/>
    </xf>
    <xf numFmtId="0" fontId="2" fillId="0" borderId="14" xfId="0" applyFont="1" applyBorder="1" applyAlignment="1">
      <alignment vertical="top" wrapText="1"/>
    </xf>
    <xf numFmtId="3" fontId="53" fillId="0" borderId="14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B19" sqref="B19:C22"/>
    </sheetView>
  </sheetViews>
  <sheetFormatPr defaultColWidth="9.140625" defaultRowHeight="15"/>
  <cols>
    <col min="1" max="1" width="78.140625" style="17" customWidth="1"/>
    <col min="2" max="2" width="13.7109375" style="17" bestFit="1" customWidth="1"/>
    <col min="3" max="3" width="15.140625" style="17" bestFit="1" customWidth="1"/>
    <col min="4" max="4" width="10.8515625" style="17" customWidth="1"/>
    <col min="5" max="16384" width="9.140625" style="1" customWidth="1"/>
  </cols>
  <sheetData>
    <row r="1" spans="1:4" ht="44.25" customHeight="1">
      <c r="A1" s="50" t="s">
        <v>35</v>
      </c>
      <c r="B1" s="50"/>
      <c r="C1" s="50"/>
      <c r="D1" s="50"/>
    </row>
    <row r="2" spans="1:4" s="3" customFormat="1" ht="13.5">
      <c r="A2" s="2"/>
      <c r="B2" s="2"/>
      <c r="C2" s="2"/>
      <c r="D2" s="2"/>
    </row>
    <row r="3" spans="1:4" ht="14.25">
      <c r="A3" s="4"/>
      <c r="B3" s="2"/>
      <c r="C3" s="2"/>
      <c r="D3" s="5" t="s">
        <v>0</v>
      </c>
    </row>
    <row r="4" spans="1:4" ht="12.75">
      <c r="A4" s="51" t="s">
        <v>1</v>
      </c>
      <c r="B4" s="52" t="s">
        <v>36</v>
      </c>
      <c r="C4" s="53"/>
      <c r="D4" s="54" t="s">
        <v>3</v>
      </c>
    </row>
    <row r="5" spans="1:4" ht="25.5">
      <c r="A5" s="51"/>
      <c r="B5" s="6" t="s">
        <v>4</v>
      </c>
      <c r="C5" s="6" t="s">
        <v>5</v>
      </c>
      <c r="D5" s="55"/>
    </row>
    <row r="6" spans="1:4" ht="12.75" hidden="1">
      <c r="A6" s="56" t="s">
        <v>6</v>
      </c>
      <c r="B6" s="56"/>
      <c r="C6" s="56"/>
      <c r="D6" s="56"/>
    </row>
    <row r="7" spans="1:4" ht="15.75">
      <c r="A7" s="27" t="s">
        <v>7</v>
      </c>
      <c r="B7" s="7"/>
      <c r="C7" s="7"/>
      <c r="D7" s="7"/>
    </row>
    <row r="8" spans="1:4" ht="18" hidden="1">
      <c r="A8" s="18" t="s">
        <v>26</v>
      </c>
      <c r="B8" s="20">
        <f>SUM(B11,B12,B13)</f>
        <v>45249058</v>
      </c>
      <c r="C8" s="20">
        <f>SUM(C11,C12,C13)</f>
        <v>44060970</v>
      </c>
      <c r="D8" s="20">
        <f>C8/B8*100</f>
        <v>97.37433649999963</v>
      </c>
    </row>
    <row r="9" spans="1:4" ht="18">
      <c r="A9" s="8" t="s">
        <v>8</v>
      </c>
      <c r="B9" s="30">
        <f>B11+B12</f>
        <v>37674634</v>
      </c>
      <c r="C9" s="30">
        <f>C11+C12</f>
        <v>36486546</v>
      </c>
      <c r="D9" s="20">
        <f>C9/B9*100</f>
        <v>96.84645111615417</v>
      </c>
    </row>
    <row r="10" spans="1:4" ht="15.75" customHeight="1">
      <c r="A10" s="10" t="s">
        <v>34</v>
      </c>
      <c r="B10" s="30"/>
      <c r="C10" s="30"/>
      <c r="D10" s="20"/>
    </row>
    <row r="11" spans="1:4" ht="18">
      <c r="A11" s="10" t="s">
        <v>29</v>
      </c>
      <c r="B11" s="30">
        <v>37111991</v>
      </c>
      <c r="C11" s="30">
        <v>35919440</v>
      </c>
      <c r="D11" s="22">
        <f>C11/B11*100</f>
        <v>96.78661540955859</v>
      </c>
    </row>
    <row r="12" spans="1:4" ht="18">
      <c r="A12" s="11" t="s">
        <v>30</v>
      </c>
      <c r="B12" s="30">
        <v>562643</v>
      </c>
      <c r="C12" s="30">
        <v>567106</v>
      </c>
      <c r="D12" s="22">
        <f>C12/B12*100</f>
        <v>100.79322056792672</v>
      </c>
    </row>
    <row r="13" spans="1:4" ht="18">
      <c r="A13" s="8" t="s">
        <v>9</v>
      </c>
      <c r="B13" s="29">
        <v>7574424</v>
      </c>
      <c r="C13" s="29">
        <v>7574424</v>
      </c>
      <c r="D13" s="22">
        <f>C13/B13*100</f>
        <v>100</v>
      </c>
    </row>
    <row r="14" spans="1:4" ht="18">
      <c r="A14" s="18" t="s">
        <v>26</v>
      </c>
      <c r="B14" s="29">
        <f>B13+B9</f>
        <v>45249058</v>
      </c>
      <c r="C14" s="29">
        <f>C13+C9</f>
        <v>44060970</v>
      </c>
      <c r="D14" s="22">
        <f>C14/B14*100</f>
        <v>97.37433649999963</v>
      </c>
    </row>
    <row r="15" spans="1:4" ht="18">
      <c r="A15" s="18" t="s">
        <v>27</v>
      </c>
      <c r="B15" s="29">
        <v>52511906.5</v>
      </c>
      <c r="C15" s="29">
        <f>B15*0.99</f>
        <v>51986787.435</v>
      </c>
      <c r="D15" s="22">
        <f>C15/B15*100</f>
        <v>99</v>
      </c>
    </row>
    <row r="16" spans="1:4" ht="27" customHeight="1">
      <c r="A16" s="19" t="s">
        <v>28</v>
      </c>
      <c r="B16" s="28">
        <f>B8-B15</f>
        <v>-7262848.5</v>
      </c>
      <c r="C16" s="28">
        <f>C8-C15</f>
        <v>-7925817.435000002</v>
      </c>
      <c r="D16" s="20"/>
    </row>
    <row r="17" spans="1:4" ht="12.75">
      <c r="A17" s="7"/>
      <c r="B17" s="13"/>
      <c r="C17" s="13"/>
      <c r="D17" s="13"/>
    </row>
    <row r="18" spans="1:4" ht="15.75">
      <c r="A18" s="27" t="s">
        <v>11</v>
      </c>
      <c r="B18" s="13"/>
      <c r="C18" s="13"/>
      <c r="D18" s="13"/>
    </row>
    <row r="19" spans="1:4" s="14" customFormat="1" ht="18">
      <c r="A19" s="8" t="s">
        <v>8</v>
      </c>
      <c r="B19" s="30">
        <f>SUM(B21,B22)</f>
        <v>13377379.95334</v>
      </c>
      <c r="C19" s="30">
        <f>C21+C22</f>
        <v>12438581</v>
      </c>
      <c r="D19" s="22">
        <f aca="true" t="shared" si="0" ref="D19:D25">C19/B19*100</f>
        <v>92.98219115690435</v>
      </c>
    </row>
    <row r="20" spans="1:4" ht="15.75" customHeight="1">
      <c r="A20" s="10" t="s">
        <v>34</v>
      </c>
      <c r="B20" s="30"/>
      <c r="C20" s="30"/>
      <c r="D20" s="9"/>
    </row>
    <row r="21" spans="1:4" ht="18">
      <c r="A21" s="10" t="s">
        <v>29</v>
      </c>
      <c r="B21" s="30">
        <v>9354670.06998</v>
      </c>
      <c r="C21" s="30">
        <v>9149174</v>
      </c>
      <c r="D21" s="22">
        <f t="shared" si="0"/>
        <v>97.80327827232031</v>
      </c>
    </row>
    <row r="22" spans="1:4" ht="18">
      <c r="A22" s="11" t="s">
        <v>30</v>
      </c>
      <c r="B22" s="30">
        <v>4022709.88336</v>
      </c>
      <c r="C22" s="30">
        <v>3289407</v>
      </c>
      <c r="D22" s="22">
        <f t="shared" si="0"/>
        <v>81.77092296928203</v>
      </c>
    </row>
    <row r="23" spans="1:4" ht="18">
      <c r="A23" s="8" t="s">
        <v>9</v>
      </c>
      <c r="B23" s="29">
        <v>23839896.0099</v>
      </c>
      <c r="C23" s="29">
        <f>B23*0.99</f>
        <v>23601497.049801</v>
      </c>
      <c r="D23" s="22">
        <f t="shared" si="0"/>
        <v>99</v>
      </c>
    </row>
    <row r="24" spans="1:4" ht="18">
      <c r="A24" s="18" t="s">
        <v>26</v>
      </c>
      <c r="B24" s="29">
        <f>B19+B23</f>
        <v>37217275.96324</v>
      </c>
      <c r="C24" s="29">
        <f>C19+C23</f>
        <v>36040078.049801</v>
      </c>
      <c r="D24" s="22">
        <f t="shared" si="0"/>
        <v>96.8369584205955</v>
      </c>
    </row>
    <row r="25" spans="1:4" ht="18">
      <c r="A25" s="18" t="s">
        <v>27</v>
      </c>
      <c r="B25" s="29">
        <v>40391900.38731</v>
      </c>
      <c r="C25" s="29">
        <v>37564467.360198304</v>
      </c>
      <c r="D25" s="22">
        <f t="shared" si="0"/>
        <v>93.00000000000001</v>
      </c>
    </row>
    <row r="26" spans="1:4" ht="24" customHeight="1">
      <c r="A26" s="19" t="s">
        <v>28</v>
      </c>
      <c r="B26" s="21">
        <f>B24-B25</f>
        <v>-3174624.4240700006</v>
      </c>
      <c r="C26" s="21">
        <f>C24-C25</f>
        <v>-1524389.3103973046</v>
      </c>
      <c r="D26" s="20"/>
    </row>
    <row r="27" spans="1:4" ht="12.75" hidden="1">
      <c r="A27" s="57" t="s">
        <v>12</v>
      </c>
      <c r="B27" s="58"/>
      <c r="C27" s="58"/>
      <c r="D27" s="59"/>
    </row>
    <row r="28" spans="1:4" ht="12.75" hidden="1">
      <c r="A28" s="7" t="s">
        <v>7</v>
      </c>
      <c r="B28" s="7"/>
      <c r="C28" s="7"/>
      <c r="D28" s="7"/>
    </row>
    <row r="29" spans="1:4" ht="15.75" hidden="1">
      <c r="A29" s="10" t="s">
        <v>13</v>
      </c>
      <c r="B29" s="9">
        <v>3103250</v>
      </c>
      <c r="C29" s="9">
        <v>3074710</v>
      </c>
      <c r="D29" s="9">
        <f>C29/B29*100</f>
        <v>99.08031902038186</v>
      </c>
    </row>
    <row r="30" spans="1:4" ht="15.75" hidden="1">
      <c r="A30" s="10" t="s">
        <v>14</v>
      </c>
      <c r="B30" s="9">
        <v>17104</v>
      </c>
      <c r="C30" s="9">
        <v>16973</v>
      </c>
      <c r="D30" s="9">
        <f aca="true" t="shared" si="1" ref="D30:D41">C30/B30*100</f>
        <v>99.23409728718428</v>
      </c>
    </row>
    <row r="31" spans="1:4" ht="15.75" hidden="1">
      <c r="A31" s="10" t="s">
        <v>15</v>
      </c>
      <c r="B31" s="9">
        <v>1130894</v>
      </c>
      <c r="C31" s="9">
        <v>1110906</v>
      </c>
      <c r="D31" s="9">
        <f t="shared" si="1"/>
        <v>98.23254876230664</v>
      </c>
    </row>
    <row r="32" spans="1:4" ht="15.75" hidden="1">
      <c r="A32" s="10" t="s">
        <v>16</v>
      </c>
      <c r="B32" s="9">
        <v>6983529</v>
      </c>
      <c r="C32" s="9">
        <v>6773152</v>
      </c>
      <c r="D32" s="9">
        <f t="shared" si="1"/>
        <v>96.98752593423755</v>
      </c>
    </row>
    <row r="33" spans="1:4" ht="15.75" hidden="1">
      <c r="A33" s="10" t="s">
        <v>17</v>
      </c>
      <c r="B33" s="9">
        <v>694357</v>
      </c>
      <c r="C33" s="9">
        <v>686823</v>
      </c>
      <c r="D33" s="9">
        <f t="shared" si="1"/>
        <v>98.91496737269156</v>
      </c>
    </row>
    <row r="34" spans="1:4" ht="15.75" hidden="1">
      <c r="A34" s="10" t="s">
        <v>18</v>
      </c>
      <c r="B34" s="9">
        <v>43372</v>
      </c>
      <c r="C34" s="9">
        <v>43210</v>
      </c>
      <c r="D34" s="9">
        <f t="shared" si="1"/>
        <v>99.62648713455685</v>
      </c>
    </row>
    <row r="35" spans="1:4" ht="15.75" hidden="1">
      <c r="A35" s="10" t="s">
        <v>19</v>
      </c>
      <c r="B35" s="9">
        <v>1958139</v>
      </c>
      <c r="C35" s="9">
        <v>1941121</v>
      </c>
      <c r="D35" s="9">
        <f t="shared" si="1"/>
        <v>99.13090950131732</v>
      </c>
    </row>
    <row r="36" spans="1:4" ht="15.75" hidden="1">
      <c r="A36" s="10" t="s">
        <v>20</v>
      </c>
      <c r="B36" s="9">
        <v>1685910</v>
      </c>
      <c r="C36" s="9">
        <v>1678988</v>
      </c>
      <c r="D36" s="9">
        <f t="shared" si="1"/>
        <v>99.58942055032594</v>
      </c>
    </row>
    <row r="37" spans="1:4" ht="15.75" hidden="1">
      <c r="A37" s="10" t="s">
        <v>21</v>
      </c>
      <c r="B37" s="9">
        <v>3051024</v>
      </c>
      <c r="C37" s="9">
        <v>3030472</v>
      </c>
      <c r="D37" s="9">
        <f t="shared" si="1"/>
        <v>99.3263900906712</v>
      </c>
    </row>
    <row r="38" spans="1:4" ht="15.75" hidden="1">
      <c r="A38" s="10" t="s">
        <v>22</v>
      </c>
      <c r="B38" s="9">
        <v>2219658</v>
      </c>
      <c r="C38" s="9">
        <v>2200264.84</v>
      </c>
      <c r="D38" s="9">
        <f t="shared" si="1"/>
        <v>99.1262996371513</v>
      </c>
    </row>
    <row r="39" spans="1:4" ht="15.75" hidden="1">
      <c r="A39" s="10" t="s">
        <v>23</v>
      </c>
      <c r="B39" s="9">
        <v>21391821</v>
      </c>
      <c r="C39" s="9">
        <v>21330984</v>
      </c>
      <c r="D39" s="9">
        <f t="shared" si="1"/>
        <v>99.71560625904638</v>
      </c>
    </row>
    <row r="40" spans="1:4" ht="30.75" hidden="1">
      <c r="A40" s="10" t="s">
        <v>10</v>
      </c>
      <c r="B40" s="12"/>
      <c r="C40" s="12"/>
      <c r="D40" s="9"/>
    </row>
    <row r="41" spans="1:4" ht="15.75" hidden="1">
      <c r="A41" s="8" t="s">
        <v>24</v>
      </c>
      <c r="B41" s="15">
        <f>SUM(B29:B39)</f>
        <v>42279058</v>
      </c>
      <c r="C41" s="15">
        <v>41887604</v>
      </c>
      <c r="D41" s="9">
        <f t="shared" si="1"/>
        <v>99.07411844417157</v>
      </c>
    </row>
    <row r="42" spans="1:4" ht="15.75" hidden="1">
      <c r="A42" s="8" t="s">
        <v>25</v>
      </c>
      <c r="B42" s="15">
        <f>B8-B41</f>
        <v>2970000</v>
      </c>
      <c r="C42" s="15">
        <f>C8-C41</f>
        <v>2173366</v>
      </c>
      <c r="D42" s="15"/>
    </row>
    <row r="43" spans="1:4" ht="15.75" hidden="1">
      <c r="A43" s="49"/>
      <c r="B43" s="49"/>
      <c r="C43" s="49"/>
      <c r="D43" s="49"/>
    </row>
    <row r="44" spans="1:4" ht="15.75" hidden="1">
      <c r="A44" s="16"/>
      <c r="B44" s="23" t="s">
        <v>31</v>
      </c>
      <c r="C44" s="23">
        <f>SUM(C11,C12,C21,C22)</f>
        <v>48925127</v>
      </c>
      <c r="D44" s="16"/>
    </row>
    <row r="45" ht="12.75" hidden="1"/>
    <row r="46" ht="12.75" hidden="1">
      <c r="C46" s="24">
        <v>12296358</v>
      </c>
    </row>
    <row r="47" ht="12.75" hidden="1">
      <c r="C47" s="25">
        <f>C44+C46</f>
        <v>61221485</v>
      </c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</sheetData>
  <sheetProtection/>
  <mergeCells count="7">
    <mergeCell ref="A43:D43"/>
    <mergeCell ref="A1:D1"/>
    <mergeCell ref="A4:A5"/>
    <mergeCell ref="B4:C4"/>
    <mergeCell ref="D4:D5"/>
    <mergeCell ref="A6:D6"/>
    <mergeCell ref="A27:D27"/>
  </mergeCells>
  <printOptions/>
  <pageMargins left="1.43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abSelected="1" view="pageBreakPreview" zoomScale="120" zoomScaleSheetLayoutView="120" zoomScalePageLayoutView="0" workbookViewId="0" topLeftCell="A1">
      <selection activeCell="B28" sqref="B28"/>
    </sheetView>
  </sheetViews>
  <sheetFormatPr defaultColWidth="9.140625" defaultRowHeight="15"/>
  <cols>
    <col min="1" max="1" width="68.421875" style="17" customWidth="1"/>
    <col min="2" max="2" width="16.421875" style="17" customWidth="1"/>
    <col min="3" max="16384" width="9.140625" style="1" customWidth="1"/>
  </cols>
  <sheetData>
    <row r="1" spans="1:2" ht="74.25" customHeight="1">
      <c r="A1" s="50" t="s">
        <v>75</v>
      </c>
      <c r="B1" s="50"/>
    </row>
    <row r="2" spans="1:2" s="3" customFormat="1" ht="13.5">
      <c r="A2" s="2"/>
      <c r="B2" s="2"/>
    </row>
    <row r="3" spans="1:2" ht="14.25">
      <c r="A3" s="4"/>
      <c r="B3" s="5" t="s">
        <v>0</v>
      </c>
    </row>
    <row r="4" spans="1:2" ht="12.75">
      <c r="A4" s="51" t="s">
        <v>1</v>
      </c>
      <c r="B4" s="61" t="s">
        <v>5</v>
      </c>
    </row>
    <row r="5" spans="1:2" ht="16.5" customHeight="1">
      <c r="A5" s="51"/>
      <c r="B5" s="61"/>
    </row>
    <row r="6" spans="1:2" ht="15.75">
      <c r="A6" s="8" t="s">
        <v>8</v>
      </c>
      <c r="B6" s="34">
        <f>B8+B10+B12+B14+B19+B17+B22</f>
        <v>5649</v>
      </c>
    </row>
    <row r="7" spans="1:2" ht="15.75">
      <c r="A7" s="10" t="s">
        <v>37</v>
      </c>
      <c r="B7" s="31"/>
    </row>
    <row r="8" spans="1:2" ht="15.75">
      <c r="A8" s="35" t="s">
        <v>39</v>
      </c>
      <c r="B8" s="42">
        <f>B9</f>
        <v>310</v>
      </c>
    </row>
    <row r="9" spans="1:2" ht="15.75">
      <c r="A9" s="36" t="s">
        <v>40</v>
      </c>
      <c r="B9" s="38">
        <v>310</v>
      </c>
    </row>
    <row r="10" spans="1:2" ht="30.75">
      <c r="A10" s="35" t="s">
        <v>41</v>
      </c>
      <c r="B10" s="42">
        <f>B11</f>
        <v>2464</v>
      </c>
    </row>
    <row r="11" spans="1:2" ht="30.75">
      <c r="A11" s="36" t="s">
        <v>42</v>
      </c>
      <c r="B11" s="38">
        <v>2464</v>
      </c>
    </row>
    <row r="12" spans="1:2" ht="15.75">
      <c r="A12" s="35" t="s">
        <v>43</v>
      </c>
      <c r="B12" s="38">
        <f>B13</f>
        <v>2</v>
      </c>
    </row>
    <row r="13" spans="1:2" ht="15.75">
      <c r="A13" s="36" t="s">
        <v>50</v>
      </c>
      <c r="B13" s="38">
        <v>2</v>
      </c>
    </row>
    <row r="14" spans="1:2" ht="15.75">
      <c r="A14" s="35" t="s">
        <v>44</v>
      </c>
      <c r="B14" s="42">
        <f>SUM(B15:B16)</f>
        <v>2620</v>
      </c>
    </row>
    <row r="15" spans="1:2" ht="15.75">
      <c r="A15" s="36" t="s">
        <v>51</v>
      </c>
      <c r="B15" s="45">
        <v>380</v>
      </c>
    </row>
    <row r="16" spans="1:2" ht="22.5" customHeight="1">
      <c r="A16" s="36" t="s">
        <v>52</v>
      </c>
      <c r="B16" s="45">
        <v>2240</v>
      </c>
    </row>
    <row r="17" spans="1:2" s="44" customFormat="1" ht="13.5" customHeight="1" hidden="1">
      <c r="A17" s="43" t="s">
        <v>54</v>
      </c>
      <c r="B17" s="42">
        <f>B18</f>
        <v>0</v>
      </c>
    </row>
    <row r="18" spans="1:2" ht="31.5" customHeight="1" hidden="1">
      <c r="A18" s="36" t="s">
        <v>55</v>
      </c>
      <c r="B18" s="45">
        <v>0</v>
      </c>
    </row>
    <row r="19" spans="1:2" ht="36.75" customHeight="1">
      <c r="A19" s="35" t="s">
        <v>38</v>
      </c>
      <c r="B19" s="42">
        <f>B21+B22</f>
        <v>167</v>
      </c>
    </row>
    <row r="20" spans="1:2" ht="3.75" customHeight="1" hidden="1">
      <c r="A20" s="36" t="s">
        <v>45</v>
      </c>
      <c r="B20" s="42">
        <v>0</v>
      </c>
    </row>
    <row r="21" spans="1:2" ht="84" customHeight="1">
      <c r="A21" s="37" t="s">
        <v>53</v>
      </c>
      <c r="B21" s="39">
        <v>81</v>
      </c>
    </row>
    <row r="22" spans="1:2" ht="14.25" customHeight="1">
      <c r="A22" s="41" t="s">
        <v>59</v>
      </c>
      <c r="B22" s="38">
        <v>86</v>
      </c>
    </row>
    <row r="23" spans="1:2" ht="51.75" customHeight="1" hidden="1">
      <c r="A23" s="36" t="s">
        <v>60</v>
      </c>
      <c r="B23" s="38">
        <v>0</v>
      </c>
    </row>
    <row r="24" spans="1:2" ht="15.75">
      <c r="A24" s="8" t="s">
        <v>9</v>
      </c>
      <c r="B24" s="33">
        <f>SUM(B26:B29)</f>
        <v>19686</v>
      </c>
    </row>
    <row r="25" spans="1:2" ht="15.75">
      <c r="A25" s="8" t="s">
        <v>37</v>
      </c>
      <c r="B25" s="33" t="s">
        <v>31</v>
      </c>
    </row>
    <row r="26" spans="1:2" ht="15.75">
      <c r="A26" s="10" t="s">
        <v>46</v>
      </c>
      <c r="B26" s="32">
        <v>9945</v>
      </c>
    </row>
    <row r="27" spans="1:2" ht="15.75">
      <c r="A27" s="10" t="s">
        <v>47</v>
      </c>
      <c r="B27" s="32">
        <v>8556</v>
      </c>
    </row>
    <row r="28" spans="1:2" ht="15.75">
      <c r="A28" s="10" t="s">
        <v>48</v>
      </c>
      <c r="B28" s="32">
        <v>294</v>
      </c>
    </row>
    <row r="29" spans="1:2" ht="15.75">
      <c r="A29" s="10" t="s">
        <v>49</v>
      </c>
      <c r="B29" s="32">
        <v>891</v>
      </c>
    </row>
    <row r="30" spans="1:2" ht="18">
      <c r="A30" s="19" t="s">
        <v>26</v>
      </c>
      <c r="B30" s="40">
        <f>B6+B24</f>
        <v>25335</v>
      </c>
    </row>
    <row r="31" spans="1:2" ht="18">
      <c r="A31" s="19" t="s">
        <v>27</v>
      </c>
      <c r="B31" s="40">
        <f>B32+B48</f>
        <v>25484</v>
      </c>
    </row>
    <row r="32" spans="1:2" ht="18">
      <c r="A32" s="18" t="s">
        <v>56</v>
      </c>
      <c r="B32" s="32">
        <f>SUM(B33:B47)</f>
        <v>19484</v>
      </c>
    </row>
    <row r="33" spans="1:2" ht="46.5">
      <c r="A33" s="10" t="s">
        <v>61</v>
      </c>
      <c r="B33" s="9">
        <v>80</v>
      </c>
    </row>
    <row r="34" spans="1:2" ht="53.25" customHeight="1">
      <c r="A34" s="10" t="s">
        <v>62</v>
      </c>
      <c r="B34" s="9">
        <v>115</v>
      </c>
    </row>
    <row r="35" spans="1:2" ht="46.5">
      <c r="A35" s="10" t="s">
        <v>63</v>
      </c>
      <c r="B35" s="9">
        <v>1921</v>
      </c>
    </row>
    <row r="36" spans="1:2" ht="46.5" hidden="1">
      <c r="A36" s="10" t="s">
        <v>65</v>
      </c>
      <c r="B36" s="9">
        <v>0</v>
      </c>
    </row>
    <row r="37" spans="1:2" ht="46.5">
      <c r="A37" s="10" t="s">
        <v>64</v>
      </c>
      <c r="B37" s="9">
        <v>95</v>
      </c>
    </row>
    <row r="38" spans="1:2" ht="30.75">
      <c r="A38" s="10" t="s">
        <v>66</v>
      </c>
      <c r="B38" s="9">
        <v>590</v>
      </c>
    </row>
    <row r="39" spans="1:2" ht="46.5" hidden="1">
      <c r="A39" s="10" t="s">
        <v>58</v>
      </c>
      <c r="B39" s="9">
        <v>0</v>
      </c>
    </row>
    <row r="40" spans="1:2" ht="46.5">
      <c r="A40" s="10" t="s">
        <v>67</v>
      </c>
      <c r="B40" s="9">
        <v>40</v>
      </c>
    </row>
    <row r="41" spans="1:2" ht="46.5">
      <c r="A41" s="10" t="s">
        <v>73</v>
      </c>
      <c r="B41" s="9">
        <v>143</v>
      </c>
    </row>
    <row r="42" spans="1:2" ht="46.5">
      <c r="A42" s="10" t="s">
        <v>74</v>
      </c>
      <c r="B42" s="9">
        <v>0</v>
      </c>
    </row>
    <row r="43" spans="1:2" ht="30.75">
      <c r="A43" s="10" t="s">
        <v>69</v>
      </c>
      <c r="B43" s="9">
        <v>56</v>
      </c>
    </row>
    <row r="44" spans="1:2" ht="37.5" customHeight="1">
      <c r="A44" s="10" t="s">
        <v>68</v>
      </c>
      <c r="B44" s="9">
        <v>1867</v>
      </c>
    </row>
    <row r="45" spans="1:2" ht="46.5">
      <c r="A45" s="10" t="s">
        <v>70</v>
      </c>
      <c r="B45" s="9">
        <v>6307</v>
      </c>
    </row>
    <row r="46" spans="1:2" ht="48.75" customHeight="1">
      <c r="A46" s="10" t="s">
        <v>71</v>
      </c>
      <c r="B46" s="9">
        <v>248</v>
      </c>
    </row>
    <row r="47" spans="1:2" ht="30.75">
      <c r="A47" s="10" t="s">
        <v>72</v>
      </c>
      <c r="B47" s="9">
        <v>8022</v>
      </c>
    </row>
    <row r="48" spans="1:2" ht="18">
      <c r="A48" s="18" t="s">
        <v>57</v>
      </c>
      <c r="B48" s="9">
        <v>6000</v>
      </c>
    </row>
    <row r="49" spans="1:2" ht="47.25" customHeight="1">
      <c r="A49" s="47" t="s">
        <v>28</v>
      </c>
      <c r="B49" s="48">
        <f>B30-B31</f>
        <v>-149</v>
      </c>
    </row>
    <row r="50" spans="1:2" ht="16.5" customHeight="1">
      <c r="A50" s="60" t="s">
        <v>76</v>
      </c>
      <c r="B50" s="60"/>
    </row>
    <row r="51" spans="1:2" ht="15" customHeight="1">
      <c r="A51" s="62" t="s">
        <v>77</v>
      </c>
      <c r="B51" s="63"/>
    </row>
    <row r="52" spans="1:2" ht="15.75">
      <c r="A52" s="16"/>
      <c r="B52" s="23"/>
    </row>
    <row r="53" ht="27" customHeight="1"/>
    <row r="54" ht="13.5" customHeight="1">
      <c r="B54" s="46"/>
    </row>
    <row r="55" ht="20.25" customHeight="1">
      <c r="B55" s="25"/>
    </row>
    <row r="57" ht="12.75">
      <c r="B57" s="26"/>
    </row>
    <row r="58" ht="12.75">
      <c r="B58" s="26"/>
    </row>
    <row r="59" ht="12.75">
      <c r="B59" s="26"/>
    </row>
    <row r="60" ht="12.75">
      <c r="B60" s="26"/>
    </row>
  </sheetData>
  <sheetProtection/>
  <mergeCells count="5">
    <mergeCell ref="A50:B50"/>
    <mergeCell ref="A1:B1"/>
    <mergeCell ref="A4:A5"/>
    <mergeCell ref="B4:B5"/>
    <mergeCell ref="A51:B51"/>
  </mergeCells>
  <printOptions/>
  <pageMargins left="1.4173228346456694" right="0.15748031496062992" top="0.7480314960629921" bottom="0.7480314960629921" header="0.31496062992125984" footer="0.31496062992125984"/>
  <pageSetup fitToHeight="0" fitToWidth="1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8.140625" style="17" customWidth="1"/>
    <col min="2" max="2" width="13.7109375" style="17" hidden="1" customWidth="1"/>
    <col min="3" max="3" width="13.7109375" style="17" bestFit="1" customWidth="1"/>
    <col min="4" max="4" width="13.7109375" style="17" customWidth="1"/>
    <col min="5" max="5" width="10.8515625" style="17" customWidth="1"/>
    <col min="6" max="16384" width="9.140625" style="1" customWidth="1"/>
  </cols>
  <sheetData>
    <row r="1" spans="1:5" ht="44.25" customHeight="1">
      <c r="A1" s="50" t="s">
        <v>33</v>
      </c>
      <c r="B1" s="50"/>
      <c r="C1" s="50"/>
      <c r="D1" s="50"/>
      <c r="E1" s="50"/>
    </row>
    <row r="2" spans="1:5" s="3" customFormat="1" ht="13.5">
      <c r="A2" s="2"/>
      <c r="B2" s="2"/>
      <c r="C2" s="2"/>
      <c r="D2" s="2"/>
      <c r="E2" s="2"/>
    </row>
    <row r="3" spans="1:5" ht="14.25">
      <c r="A3" s="4"/>
      <c r="B3" s="2"/>
      <c r="C3" s="2"/>
      <c r="D3" s="2"/>
      <c r="E3" s="5" t="s">
        <v>0</v>
      </c>
    </row>
    <row r="4" spans="1:5" ht="12.75">
      <c r="A4" s="51" t="s">
        <v>1</v>
      </c>
      <c r="B4" s="64" t="s">
        <v>2</v>
      </c>
      <c r="C4" s="52" t="s">
        <v>32</v>
      </c>
      <c r="D4" s="53"/>
      <c r="E4" s="54" t="s">
        <v>3</v>
      </c>
    </row>
    <row r="5" spans="1:5" ht="25.5">
      <c r="A5" s="51"/>
      <c r="B5" s="65"/>
      <c r="C5" s="6" t="s">
        <v>4</v>
      </c>
      <c r="D5" s="6" t="s">
        <v>5</v>
      </c>
      <c r="E5" s="55"/>
    </row>
    <row r="6" spans="1:5" ht="12.75" hidden="1">
      <c r="A6" s="56" t="s">
        <v>6</v>
      </c>
      <c r="B6" s="56"/>
      <c r="C6" s="56"/>
      <c r="D6" s="56"/>
      <c r="E6" s="56"/>
    </row>
    <row r="7" spans="1:5" ht="15.75">
      <c r="A7" s="27" t="s">
        <v>7</v>
      </c>
      <c r="B7" s="7"/>
      <c r="C7" s="7"/>
      <c r="D7" s="7"/>
      <c r="E7" s="7"/>
    </row>
    <row r="8" spans="1:5" ht="18" hidden="1">
      <c r="A8" s="18" t="s">
        <v>26</v>
      </c>
      <c r="B8" s="20">
        <v>28179186</v>
      </c>
      <c r="C8" s="20">
        <f>SUM(C11,C12,C13)</f>
        <v>39131947</v>
      </c>
      <c r="D8" s="20">
        <f>SUM(D11,D12,D13)</f>
        <v>38850642</v>
      </c>
      <c r="E8" s="20">
        <f>D8/C8*100</f>
        <v>99.28113722529575</v>
      </c>
    </row>
    <row r="9" spans="1:5" ht="18">
      <c r="A9" s="8" t="s">
        <v>8</v>
      </c>
      <c r="B9" s="20"/>
      <c r="C9" s="20">
        <f>C11+C12</f>
        <v>30425533</v>
      </c>
      <c r="D9" s="20">
        <f>D11+D12</f>
        <v>30144228</v>
      </c>
      <c r="E9" s="20">
        <f>D9/C9*100</f>
        <v>99.07543115185526</v>
      </c>
    </row>
    <row r="10" spans="1:5" ht="15.75" customHeight="1">
      <c r="A10" s="10" t="s">
        <v>34</v>
      </c>
      <c r="B10" s="20"/>
      <c r="C10" s="20"/>
      <c r="D10" s="20"/>
      <c r="E10" s="20"/>
    </row>
    <row r="11" spans="1:5" ht="18">
      <c r="A11" s="10" t="s">
        <v>29</v>
      </c>
      <c r="B11" s="20"/>
      <c r="C11" s="22">
        <v>29749022</v>
      </c>
      <c r="D11" s="22">
        <v>29433016</v>
      </c>
      <c r="E11" s="22">
        <f>D11/C11*100</f>
        <v>98.93776003796025</v>
      </c>
    </row>
    <row r="12" spans="1:5" ht="18">
      <c r="A12" s="11" t="s">
        <v>30</v>
      </c>
      <c r="B12" s="20"/>
      <c r="C12" s="22">
        <v>676511</v>
      </c>
      <c r="D12" s="22">
        <v>711212</v>
      </c>
      <c r="E12" s="22">
        <f>D12/C12*100</f>
        <v>105.1294066171873</v>
      </c>
    </row>
    <row r="13" spans="1:5" ht="18">
      <c r="A13" s="8" t="s">
        <v>9</v>
      </c>
      <c r="B13" s="20"/>
      <c r="C13" s="22">
        <v>8706414</v>
      </c>
      <c r="D13" s="22">
        <v>8706414</v>
      </c>
      <c r="E13" s="22">
        <f>D13/C13*100</f>
        <v>100</v>
      </c>
    </row>
    <row r="14" spans="1:5" ht="18">
      <c r="A14" s="18" t="s">
        <v>26</v>
      </c>
      <c r="B14" s="20"/>
      <c r="C14" s="22">
        <f>C13+C9</f>
        <v>39131947</v>
      </c>
      <c r="D14" s="22">
        <f>D13+D9</f>
        <v>38850642</v>
      </c>
      <c r="E14" s="22">
        <f>D14/C14*100</f>
        <v>99.28113722529575</v>
      </c>
    </row>
    <row r="15" spans="1:5" ht="18">
      <c r="A15" s="18" t="s">
        <v>27</v>
      </c>
      <c r="B15" s="20">
        <v>29063131</v>
      </c>
      <c r="C15" s="20">
        <v>43790153</v>
      </c>
      <c r="D15" s="20">
        <v>43508848</v>
      </c>
      <c r="E15" s="22">
        <f>D15/C15*100</f>
        <v>99.3576067203967</v>
      </c>
    </row>
    <row r="16" spans="1:5" ht="27" customHeight="1">
      <c r="A16" s="19" t="s">
        <v>28</v>
      </c>
      <c r="B16" s="21">
        <f>B8-B15</f>
        <v>-883945</v>
      </c>
      <c r="C16" s="21">
        <f>C8-C15</f>
        <v>-4658206</v>
      </c>
      <c r="D16" s="21">
        <f>D8-D15</f>
        <v>-4658206</v>
      </c>
      <c r="E16" s="20"/>
    </row>
    <row r="17" spans="1:5" ht="12.75">
      <c r="A17" s="7"/>
      <c r="B17" s="7"/>
      <c r="C17" s="13"/>
      <c r="D17" s="13"/>
      <c r="E17" s="13"/>
    </row>
    <row r="18" spans="1:5" ht="15.75">
      <c r="A18" s="27" t="s">
        <v>11</v>
      </c>
      <c r="B18" s="7"/>
      <c r="C18" s="13"/>
      <c r="D18" s="13"/>
      <c r="E18" s="13"/>
    </row>
    <row r="19" spans="1:5" s="14" customFormat="1" ht="18">
      <c r="A19" s="8" t="s">
        <v>8</v>
      </c>
      <c r="B19" s="9">
        <f>SUM(B21:B22)</f>
        <v>14075394</v>
      </c>
      <c r="C19" s="22">
        <f>SUM(C21,C22)</f>
        <v>13641924</v>
      </c>
      <c r="D19" s="22">
        <f>SUM(D21,D22)</f>
        <v>13064755</v>
      </c>
      <c r="E19" s="22">
        <f aca="true" t="shared" si="0" ref="E19:E25">D19/C19*100</f>
        <v>95.76915250370843</v>
      </c>
    </row>
    <row r="20" spans="1:5" ht="15.75" customHeight="1">
      <c r="A20" s="10" t="s">
        <v>34</v>
      </c>
      <c r="B20" s="10"/>
      <c r="C20" s="22"/>
      <c r="D20" s="22"/>
      <c r="E20" s="9"/>
    </row>
    <row r="21" spans="1:5" ht="18">
      <c r="A21" s="10" t="s">
        <v>29</v>
      </c>
      <c r="B21" s="9">
        <v>9833464</v>
      </c>
      <c r="C21" s="22">
        <v>9824369</v>
      </c>
      <c r="D21" s="22">
        <v>9478831</v>
      </c>
      <c r="E21" s="22">
        <f t="shared" si="0"/>
        <v>96.4828479060589</v>
      </c>
    </row>
    <row r="22" spans="1:5" ht="18">
      <c r="A22" s="11" t="s">
        <v>30</v>
      </c>
      <c r="B22" s="9">
        <v>4241930</v>
      </c>
      <c r="C22" s="22">
        <v>3817555</v>
      </c>
      <c r="D22" s="22">
        <v>3585924</v>
      </c>
      <c r="E22" s="22">
        <f t="shared" si="0"/>
        <v>93.93247772461693</v>
      </c>
    </row>
    <row r="23" spans="1:5" ht="18">
      <c r="A23" s="8" t="s">
        <v>9</v>
      </c>
      <c r="B23" s="9">
        <v>12761643</v>
      </c>
      <c r="C23" s="22">
        <v>19340783</v>
      </c>
      <c r="D23" s="22">
        <v>19340783</v>
      </c>
      <c r="E23" s="22">
        <f t="shared" si="0"/>
        <v>100</v>
      </c>
    </row>
    <row r="24" spans="1:5" ht="18">
      <c r="A24" s="18" t="s">
        <v>26</v>
      </c>
      <c r="B24" s="20">
        <v>26837037</v>
      </c>
      <c r="C24" s="22">
        <f>C19+C23</f>
        <v>32982707</v>
      </c>
      <c r="D24" s="22">
        <f>D19+D23</f>
        <v>32405538</v>
      </c>
      <c r="E24" s="22">
        <f t="shared" si="0"/>
        <v>98.25008602235104</v>
      </c>
    </row>
    <row r="25" spans="1:5" ht="18">
      <c r="A25" s="18" t="s">
        <v>27</v>
      </c>
      <c r="B25" s="20">
        <v>28183872</v>
      </c>
      <c r="C25" s="22">
        <v>37587366</v>
      </c>
      <c r="D25" s="22">
        <f>33712013+1167035</f>
        <v>34879048</v>
      </c>
      <c r="E25" s="22">
        <f t="shared" si="0"/>
        <v>92.79460550654176</v>
      </c>
    </row>
    <row r="26" spans="1:5" ht="24" customHeight="1">
      <c r="A26" s="19" t="s">
        <v>28</v>
      </c>
      <c r="B26" s="21">
        <f>B24-B25</f>
        <v>-1346835</v>
      </c>
      <c r="C26" s="21">
        <f>C24-C25</f>
        <v>-4604659</v>
      </c>
      <c r="D26" s="21">
        <f>D24-D25</f>
        <v>-2473510</v>
      </c>
      <c r="E26" s="20"/>
    </row>
    <row r="27" spans="1:5" ht="12.75" hidden="1">
      <c r="A27" s="57" t="s">
        <v>12</v>
      </c>
      <c r="B27" s="58"/>
      <c r="C27" s="58"/>
      <c r="D27" s="58"/>
      <c r="E27" s="59"/>
    </row>
    <row r="28" spans="1:5" ht="12.75" hidden="1">
      <c r="A28" s="7" t="s">
        <v>7</v>
      </c>
      <c r="B28" s="7"/>
      <c r="C28" s="7"/>
      <c r="D28" s="7"/>
      <c r="E28" s="7"/>
    </row>
    <row r="29" spans="1:5" ht="15.75" hidden="1">
      <c r="A29" s="10" t="s">
        <v>13</v>
      </c>
      <c r="B29" s="9">
        <v>1849167</v>
      </c>
      <c r="C29" s="9">
        <v>3103250</v>
      </c>
      <c r="D29" s="9">
        <v>3074710</v>
      </c>
      <c r="E29" s="9">
        <f>D29/C29*100</f>
        <v>99.08031902038186</v>
      </c>
    </row>
    <row r="30" spans="1:5" ht="15.75" hidden="1">
      <c r="A30" s="10" t="s">
        <v>14</v>
      </c>
      <c r="B30" s="9">
        <v>20746</v>
      </c>
      <c r="C30" s="9">
        <v>17104</v>
      </c>
      <c r="D30" s="9">
        <v>16973</v>
      </c>
      <c r="E30" s="9">
        <f aca="true" t="shared" si="1" ref="E30:E41">D30/C30*100</f>
        <v>99.23409728718428</v>
      </c>
    </row>
    <row r="31" spans="1:5" ht="15.75" hidden="1">
      <c r="A31" s="10" t="s">
        <v>15</v>
      </c>
      <c r="B31" s="9">
        <v>1089400</v>
      </c>
      <c r="C31" s="9">
        <v>1130894</v>
      </c>
      <c r="D31" s="9">
        <v>1110906</v>
      </c>
      <c r="E31" s="9">
        <f t="shared" si="1"/>
        <v>98.23254876230664</v>
      </c>
    </row>
    <row r="32" spans="1:5" ht="15.75" hidden="1">
      <c r="A32" s="10" t="s">
        <v>16</v>
      </c>
      <c r="B32" s="9">
        <v>4492804</v>
      </c>
      <c r="C32" s="9">
        <v>6983529</v>
      </c>
      <c r="D32" s="9">
        <v>6773152</v>
      </c>
      <c r="E32" s="9">
        <f t="shared" si="1"/>
        <v>96.98752593423755</v>
      </c>
    </row>
    <row r="33" spans="1:5" ht="15.75" hidden="1">
      <c r="A33" s="10" t="s">
        <v>17</v>
      </c>
      <c r="B33" s="9">
        <v>119622</v>
      </c>
      <c r="C33" s="9">
        <v>694357</v>
      </c>
      <c r="D33" s="9">
        <v>686823</v>
      </c>
      <c r="E33" s="9">
        <f t="shared" si="1"/>
        <v>98.91496737269156</v>
      </c>
    </row>
    <row r="34" spans="1:5" ht="15.75" hidden="1">
      <c r="A34" s="10" t="s">
        <v>18</v>
      </c>
      <c r="B34" s="9">
        <v>43766</v>
      </c>
      <c r="C34" s="9">
        <v>43372</v>
      </c>
      <c r="D34" s="9">
        <v>43210</v>
      </c>
      <c r="E34" s="9">
        <f t="shared" si="1"/>
        <v>99.62648713455685</v>
      </c>
    </row>
    <row r="35" spans="1:5" ht="15.75" hidden="1">
      <c r="A35" s="10" t="s">
        <v>19</v>
      </c>
      <c r="B35" s="9">
        <v>1736747</v>
      </c>
      <c r="C35" s="9">
        <v>1958139</v>
      </c>
      <c r="D35" s="9">
        <v>1941121</v>
      </c>
      <c r="E35" s="9">
        <f t="shared" si="1"/>
        <v>99.13090950131732</v>
      </c>
    </row>
    <row r="36" spans="1:5" ht="15.75" hidden="1">
      <c r="A36" s="10" t="s">
        <v>20</v>
      </c>
      <c r="B36" s="9">
        <v>448521</v>
      </c>
      <c r="C36" s="9">
        <v>1685910</v>
      </c>
      <c r="D36" s="9">
        <v>1678988</v>
      </c>
      <c r="E36" s="9">
        <f t="shared" si="1"/>
        <v>99.58942055032594</v>
      </c>
    </row>
    <row r="37" spans="1:5" ht="15.75" hidden="1">
      <c r="A37" s="10" t="s">
        <v>21</v>
      </c>
      <c r="B37" s="9">
        <v>2701820</v>
      </c>
      <c r="C37" s="9">
        <v>3051024</v>
      </c>
      <c r="D37" s="9">
        <v>3030472</v>
      </c>
      <c r="E37" s="9">
        <f t="shared" si="1"/>
        <v>99.3263900906712</v>
      </c>
    </row>
    <row r="38" spans="1:5" ht="15.75" hidden="1">
      <c r="A38" s="10" t="s">
        <v>22</v>
      </c>
      <c r="B38" s="9">
        <v>1812606</v>
      </c>
      <c r="C38" s="9">
        <v>2219658</v>
      </c>
      <c r="D38" s="9">
        <v>2200264.84</v>
      </c>
      <c r="E38" s="9">
        <f t="shared" si="1"/>
        <v>99.1262996371513</v>
      </c>
    </row>
    <row r="39" spans="1:5" ht="15.75" hidden="1">
      <c r="A39" s="10" t="s">
        <v>23</v>
      </c>
      <c r="B39" s="9">
        <v>14747932</v>
      </c>
      <c r="C39" s="9">
        <v>21391821</v>
      </c>
      <c r="D39" s="9">
        <v>21330984</v>
      </c>
      <c r="E39" s="9">
        <f t="shared" si="1"/>
        <v>99.71560625904638</v>
      </c>
    </row>
    <row r="40" spans="1:5" ht="30.75" hidden="1">
      <c r="A40" s="10" t="s">
        <v>10</v>
      </c>
      <c r="B40" s="10"/>
      <c r="C40" s="12"/>
      <c r="D40" s="12"/>
      <c r="E40" s="9"/>
    </row>
    <row r="41" spans="1:5" ht="15.75" hidden="1">
      <c r="A41" s="8" t="s">
        <v>24</v>
      </c>
      <c r="B41" s="15">
        <f>SUM(B29:B39)</f>
        <v>29063131</v>
      </c>
      <c r="C41" s="15">
        <f>SUM(C29:C39)</f>
        <v>42279058</v>
      </c>
      <c r="D41" s="15">
        <v>41887604</v>
      </c>
      <c r="E41" s="9">
        <f t="shared" si="1"/>
        <v>99.07411844417157</v>
      </c>
    </row>
    <row r="42" spans="1:5" ht="15.75" hidden="1">
      <c r="A42" s="8" t="s">
        <v>25</v>
      </c>
      <c r="B42" s="15">
        <f>B8-B41</f>
        <v>-883945</v>
      </c>
      <c r="C42" s="15">
        <f>C8-C41</f>
        <v>-3147111</v>
      </c>
      <c r="D42" s="15">
        <f>D8-D41</f>
        <v>-3036962</v>
      </c>
      <c r="E42" s="15"/>
    </row>
    <row r="43" spans="1:5" ht="15.75" hidden="1">
      <c r="A43" s="49"/>
      <c r="B43" s="49"/>
      <c r="C43" s="49"/>
      <c r="D43" s="49"/>
      <c r="E43" s="49"/>
    </row>
    <row r="44" spans="1:5" ht="15.75" hidden="1">
      <c r="A44" s="16"/>
      <c r="B44" s="16"/>
      <c r="C44" s="23" t="s">
        <v>31</v>
      </c>
      <c r="D44" s="23">
        <f>SUM(D11,D12,D21,D22)</f>
        <v>43208983</v>
      </c>
      <c r="E44" s="16"/>
    </row>
    <row r="45" ht="12.75" hidden="1"/>
    <row r="46" ht="12.75" hidden="1">
      <c r="D46" s="24">
        <v>12296358</v>
      </c>
    </row>
    <row r="47" ht="12.75" hidden="1">
      <c r="D47" s="25">
        <f>D44+D46</f>
        <v>55505341</v>
      </c>
    </row>
    <row r="49" spans="3:4" ht="12.75">
      <c r="C49" s="26"/>
      <c r="D49" s="26"/>
    </row>
    <row r="50" spans="3:4" ht="12.75">
      <c r="C50" s="26"/>
      <c r="D50" s="26"/>
    </row>
    <row r="51" spans="3:4" ht="12.75">
      <c r="C51" s="26"/>
      <c r="D51" s="26"/>
    </row>
    <row r="52" spans="3:4" ht="12.75">
      <c r="C52" s="26"/>
      <c r="D52" s="26"/>
    </row>
  </sheetData>
  <sheetProtection/>
  <mergeCells count="8">
    <mergeCell ref="A27:E27"/>
    <mergeCell ref="A43:E43"/>
    <mergeCell ref="A1:E1"/>
    <mergeCell ref="A4:A5"/>
    <mergeCell ref="B4:B5"/>
    <mergeCell ref="C4:D4"/>
    <mergeCell ref="E4:E5"/>
    <mergeCell ref="A6:E6"/>
  </mergeCells>
  <printOptions/>
  <pageMargins left="1.43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user</cp:lastModifiedBy>
  <cp:lastPrinted>2023-11-15T06:58:01Z</cp:lastPrinted>
  <dcterms:created xsi:type="dcterms:W3CDTF">2009-10-30T10:08:21Z</dcterms:created>
  <dcterms:modified xsi:type="dcterms:W3CDTF">2023-11-15T06:59:49Z</dcterms:modified>
  <cp:category/>
  <cp:version/>
  <cp:contentType/>
  <cp:contentStatus/>
</cp:coreProperties>
</file>